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3"/>
  </bookViews>
  <sheets>
    <sheet name="3#楼房源 " sheetId="1" r:id="rId1"/>
    <sheet name="7#楼房源 " sheetId="2" r:id="rId2"/>
    <sheet name="8#楼房源" sheetId="3" r:id="rId3"/>
    <sheet name="11#楼房源" sheetId="4" r:id="rId4"/>
    <sheet name="3#楼储藏室" sheetId="5" r:id="rId5"/>
    <sheet name="7#楼储藏室" sheetId="6" r:id="rId6"/>
    <sheet name="8#楼储藏室" sheetId="7" r:id="rId7"/>
    <sheet name="11#楼储藏室" sheetId="8" r:id="rId8"/>
    <sheet name="3#楼地下停车位 " sheetId="9" r:id="rId9"/>
    <sheet name="7#楼地下停车位" sheetId="10" r:id="rId10"/>
    <sheet name="8#楼地下停车位" sheetId="11" r:id="rId11"/>
    <sheet name="11#楼地下停车位" sheetId="12" r:id="rId12"/>
  </sheets>
  <definedNames>
    <definedName name="_xlnm._FilterDatabase" localSheetId="9" hidden="1">'7#楼地下停车位'!$A$2:$H$25</definedName>
  </definedNames>
  <calcPr fullCalcOnLoad="1"/>
</workbook>
</file>

<file path=xl/sharedStrings.xml><?xml version="1.0" encoding="utf-8"?>
<sst xmlns="http://schemas.openxmlformats.org/spreadsheetml/2006/main" count="631" uniqueCount="89">
  <si>
    <r>
      <t xml:space="preserve">乾宏·容园项目人才公寓 </t>
    </r>
    <r>
      <rPr>
        <u val="single"/>
        <sz val="18"/>
        <color indexed="8"/>
        <rFont val="方正小标宋简体"/>
        <family val="0"/>
      </rPr>
      <t xml:space="preserve"> 3 </t>
    </r>
    <r>
      <rPr>
        <b/>
        <sz val="18"/>
        <color indexed="8"/>
        <rFont val="方正小标宋简体"/>
        <family val="0"/>
      </rPr>
      <t>号</t>
    </r>
    <r>
      <rPr>
        <sz val="18"/>
        <color indexed="8"/>
        <rFont val="方正小标宋简体"/>
        <family val="0"/>
      </rPr>
      <t>住宅楼  房源明细表</t>
    </r>
  </si>
  <si>
    <r>
      <t>建设单位：</t>
    </r>
    <r>
      <rPr>
        <u val="single"/>
        <sz val="12"/>
        <color indexed="8"/>
        <rFont val="宋体"/>
        <family val="0"/>
      </rPr>
      <t>山东乾宏产业园开发有限公司</t>
    </r>
    <r>
      <rPr>
        <sz val="12"/>
        <color indexed="8"/>
        <rFont val="宋体"/>
        <family val="0"/>
      </rPr>
      <t xml:space="preserve">     项目名称：</t>
    </r>
    <r>
      <rPr>
        <u val="single"/>
        <sz val="12"/>
        <color indexed="8"/>
        <rFont val="宋体"/>
        <family val="0"/>
      </rPr>
      <t>容园3号住宅楼</t>
    </r>
    <r>
      <rPr>
        <sz val="12"/>
        <color indexed="8"/>
        <rFont val="宋体"/>
        <family val="0"/>
      </rPr>
      <t xml:space="preserve">     坐落：</t>
    </r>
    <r>
      <rPr>
        <u val="single"/>
        <sz val="12"/>
        <color indexed="8"/>
        <rFont val="宋体"/>
        <family val="0"/>
      </rPr>
      <t>职业学院西校区以东、深圳路以西、中润大道以南、联通路以北</t>
    </r>
    <r>
      <rPr>
        <sz val="12"/>
        <color indexed="8"/>
        <rFont val="宋体"/>
        <family val="0"/>
      </rPr>
      <t xml:space="preserve">    总户数：</t>
    </r>
    <r>
      <rPr>
        <u val="single"/>
        <sz val="12"/>
        <color indexed="8"/>
        <rFont val="宋体"/>
        <family val="0"/>
      </rPr>
      <t>44户</t>
    </r>
    <r>
      <rPr>
        <sz val="12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总面积：</t>
    </r>
    <r>
      <rPr>
        <u val="single"/>
        <sz val="11"/>
        <color indexed="8"/>
        <rFont val="宋体"/>
        <family val="0"/>
      </rPr>
      <t>5676㎡</t>
    </r>
    <r>
      <rPr>
        <sz val="11"/>
        <color indexed="8"/>
        <rFont val="宋体"/>
        <family val="0"/>
      </rPr>
      <t xml:space="preserve">    户型：</t>
    </r>
    <r>
      <rPr>
        <u val="single"/>
        <sz val="11"/>
        <color indexed="8"/>
        <rFont val="宋体"/>
        <family val="0"/>
      </rPr>
      <t>三室二厅二卫</t>
    </r>
    <r>
      <rPr>
        <sz val="11"/>
        <color indexed="8"/>
        <rFont val="宋体"/>
        <family val="0"/>
      </rPr>
      <t xml:space="preserve">    结构：</t>
    </r>
    <r>
      <rPr>
        <u val="single"/>
        <sz val="11"/>
        <color indexed="8"/>
        <rFont val="宋体"/>
        <family val="0"/>
      </rPr>
      <t>框剪</t>
    </r>
    <r>
      <rPr>
        <sz val="12"/>
        <color indexed="8"/>
        <rFont val="宋体"/>
        <family val="0"/>
      </rPr>
      <t xml:space="preserve">
</t>
    </r>
  </si>
  <si>
    <t>楼层</t>
  </si>
  <si>
    <t>房号</t>
  </si>
  <si>
    <t>二单元</t>
  </si>
  <si>
    <t>一单元</t>
  </si>
  <si>
    <t>1102</t>
  </si>
  <si>
    <t>1101</t>
  </si>
  <si>
    <r>
      <t>建筑面积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㎡)</t>
    </r>
  </si>
  <si>
    <t>转租赁</t>
  </si>
  <si>
    <t>已出售</t>
  </si>
  <si>
    <r>
      <t xml:space="preserve">乾宏·容园项目人才公寓 </t>
    </r>
    <r>
      <rPr>
        <u val="single"/>
        <sz val="18"/>
        <color indexed="8"/>
        <rFont val="方正小标宋简体"/>
        <family val="0"/>
      </rPr>
      <t xml:space="preserve"> 7 </t>
    </r>
    <r>
      <rPr>
        <b/>
        <sz val="18"/>
        <color indexed="8"/>
        <rFont val="方正小标宋简体"/>
        <family val="0"/>
      </rPr>
      <t>号</t>
    </r>
    <r>
      <rPr>
        <sz val="18"/>
        <color indexed="8"/>
        <rFont val="方正小标宋简体"/>
        <family val="0"/>
      </rPr>
      <t>住宅楼  房源明细表</t>
    </r>
  </si>
  <si>
    <r>
      <t>建设单位：</t>
    </r>
    <r>
      <rPr>
        <u val="single"/>
        <sz val="12"/>
        <color indexed="8"/>
        <rFont val="宋体"/>
        <family val="0"/>
      </rPr>
      <t>山东乾宏产业园开发有限公司</t>
    </r>
    <r>
      <rPr>
        <sz val="12"/>
        <color indexed="8"/>
        <rFont val="宋体"/>
        <family val="0"/>
      </rPr>
      <t xml:space="preserve">     项目名称：</t>
    </r>
    <r>
      <rPr>
        <u val="single"/>
        <sz val="12"/>
        <color indexed="8"/>
        <rFont val="宋体"/>
        <family val="0"/>
      </rPr>
      <t>容园7号住宅楼</t>
    </r>
    <r>
      <rPr>
        <sz val="12"/>
        <color indexed="8"/>
        <rFont val="宋体"/>
        <family val="0"/>
      </rPr>
      <t xml:space="preserve">     坐落：</t>
    </r>
    <r>
      <rPr>
        <u val="single"/>
        <sz val="12"/>
        <color indexed="8"/>
        <rFont val="宋体"/>
        <family val="0"/>
      </rPr>
      <t>职业学院西校区以东、深圳路以西、中润大道以南、联通路以北</t>
    </r>
    <r>
      <rPr>
        <sz val="12"/>
        <color indexed="8"/>
        <rFont val="宋体"/>
        <family val="0"/>
      </rPr>
      <t xml:space="preserve">    总户数：</t>
    </r>
    <r>
      <rPr>
        <u val="single"/>
        <sz val="12"/>
        <color indexed="8"/>
        <rFont val="宋体"/>
        <family val="0"/>
      </rPr>
      <t>44户</t>
    </r>
    <r>
      <rPr>
        <sz val="12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总面积：</t>
    </r>
    <r>
      <rPr>
        <u val="single"/>
        <sz val="11"/>
        <color indexed="8"/>
        <rFont val="宋体"/>
        <family val="0"/>
      </rPr>
      <t>5676㎡</t>
    </r>
    <r>
      <rPr>
        <sz val="11"/>
        <color indexed="8"/>
        <rFont val="宋体"/>
        <family val="0"/>
      </rPr>
      <t xml:space="preserve">    户型：</t>
    </r>
    <r>
      <rPr>
        <u val="single"/>
        <sz val="11"/>
        <color indexed="8"/>
        <rFont val="宋体"/>
        <family val="0"/>
      </rPr>
      <t>三室二厅二卫</t>
    </r>
    <r>
      <rPr>
        <sz val="11"/>
        <color indexed="8"/>
        <rFont val="宋体"/>
        <family val="0"/>
      </rPr>
      <t xml:space="preserve">    结构：</t>
    </r>
    <r>
      <rPr>
        <u val="single"/>
        <sz val="11"/>
        <color indexed="8"/>
        <rFont val="宋体"/>
        <family val="0"/>
      </rPr>
      <t>框剪</t>
    </r>
    <r>
      <rPr>
        <sz val="12"/>
        <color indexed="8"/>
        <rFont val="宋体"/>
        <family val="0"/>
      </rPr>
      <t xml:space="preserve">
</t>
    </r>
  </si>
  <si>
    <r>
      <t>乾宏</t>
    </r>
    <r>
      <rPr>
        <sz val="18"/>
        <color indexed="8"/>
        <rFont val="仿宋_GB2312"/>
        <family val="0"/>
      </rPr>
      <t>·</t>
    </r>
    <r>
      <rPr>
        <sz val="18"/>
        <color indexed="8"/>
        <rFont val="方正小标宋简体"/>
        <family val="0"/>
      </rPr>
      <t xml:space="preserve">容园项目人才公寓    </t>
    </r>
    <r>
      <rPr>
        <u val="single"/>
        <sz val="18"/>
        <color indexed="8"/>
        <rFont val="方正小标宋简体"/>
        <family val="0"/>
      </rPr>
      <t xml:space="preserve"> 8</t>
    </r>
    <r>
      <rPr>
        <sz val="18"/>
        <color indexed="8"/>
        <rFont val="方正小标宋简体"/>
        <family val="0"/>
      </rPr>
      <t xml:space="preserve"> 号住宅楼  房源明细表</t>
    </r>
  </si>
  <si>
    <r>
      <t>建设单位：</t>
    </r>
    <r>
      <rPr>
        <u val="single"/>
        <sz val="12"/>
        <color indexed="8"/>
        <rFont val="宋体"/>
        <family val="0"/>
      </rPr>
      <t>山东乾宏产业园开发有限公司</t>
    </r>
    <r>
      <rPr>
        <sz val="12"/>
        <color indexed="8"/>
        <rFont val="宋体"/>
        <family val="0"/>
      </rPr>
      <t xml:space="preserve">     项目名称：</t>
    </r>
    <r>
      <rPr>
        <u val="single"/>
        <sz val="12"/>
        <color indexed="8"/>
        <rFont val="宋体"/>
        <family val="0"/>
      </rPr>
      <t>容园8号住宅楼</t>
    </r>
    <r>
      <rPr>
        <sz val="12"/>
        <color indexed="8"/>
        <rFont val="宋体"/>
        <family val="0"/>
      </rPr>
      <t xml:space="preserve">     坐落：</t>
    </r>
    <r>
      <rPr>
        <u val="single"/>
        <sz val="12"/>
        <color indexed="8"/>
        <rFont val="宋体"/>
        <family val="0"/>
      </rPr>
      <t>职业学院西校区以东、深圳路以西、中润大道以南、联通路以北</t>
    </r>
    <r>
      <rPr>
        <sz val="12"/>
        <color indexed="8"/>
        <rFont val="宋体"/>
        <family val="0"/>
      </rPr>
      <t xml:space="preserve">    总户数：</t>
    </r>
    <r>
      <rPr>
        <u val="single"/>
        <sz val="12"/>
        <color indexed="8"/>
        <rFont val="宋体"/>
        <family val="0"/>
      </rPr>
      <t>22户</t>
    </r>
    <r>
      <rPr>
        <sz val="12"/>
        <color indexed="8"/>
        <rFont val="宋体"/>
        <family val="0"/>
      </rPr>
      <t xml:space="preserve">   总面积：</t>
    </r>
    <r>
      <rPr>
        <u val="single"/>
        <sz val="12"/>
        <color indexed="8"/>
        <rFont val="宋体"/>
        <family val="0"/>
      </rPr>
      <t>3146㎡</t>
    </r>
    <r>
      <rPr>
        <sz val="12"/>
        <color indexed="8"/>
        <rFont val="宋体"/>
        <family val="0"/>
      </rPr>
      <t xml:space="preserve">   户型：</t>
    </r>
    <r>
      <rPr>
        <u val="single"/>
        <sz val="12"/>
        <color indexed="8"/>
        <rFont val="宋体"/>
        <family val="0"/>
      </rPr>
      <t>四室二厅二卫</t>
    </r>
    <r>
      <rPr>
        <sz val="12"/>
        <color indexed="8"/>
        <rFont val="宋体"/>
        <family val="0"/>
      </rPr>
      <t xml:space="preserve">   结构：</t>
    </r>
    <r>
      <rPr>
        <u val="single"/>
        <sz val="12"/>
        <color indexed="8"/>
        <rFont val="宋体"/>
        <family val="0"/>
      </rPr>
      <t>框剪</t>
    </r>
  </si>
  <si>
    <t>建筑面积(㎡)</t>
  </si>
  <si>
    <r>
      <t xml:space="preserve">乾宏·容园项目人才公寓  </t>
    </r>
    <r>
      <rPr>
        <b/>
        <u val="single"/>
        <sz val="18"/>
        <color indexed="8"/>
        <rFont val="方正小标宋简体"/>
        <family val="0"/>
      </rPr>
      <t>11</t>
    </r>
    <r>
      <rPr>
        <b/>
        <sz val="18"/>
        <color indexed="8"/>
        <rFont val="方正小标宋简体"/>
        <family val="0"/>
      </rPr>
      <t>号</t>
    </r>
    <r>
      <rPr>
        <sz val="18"/>
        <color indexed="8"/>
        <rFont val="方正小标宋简体"/>
        <family val="0"/>
      </rPr>
      <t>住宅楼  房源明细表</t>
    </r>
  </si>
  <si>
    <r>
      <t>建设单位：</t>
    </r>
    <r>
      <rPr>
        <u val="single"/>
        <sz val="12"/>
        <color indexed="8"/>
        <rFont val="宋体"/>
        <family val="0"/>
      </rPr>
      <t>山东乾宏产业园开发有限公司</t>
    </r>
    <r>
      <rPr>
        <sz val="12"/>
        <color indexed="8"/>
        <rFont val="宋体"/>
        <family val="0"/>
      </rPr>
      <t xml:space="preserve">     项目名称：</t>
    </r>
    <r>
      <rPr>
        <u val="single"/>
        <sz val="12"/>
        <color indexed="8"/>
        <rFont val="宋体"/>
        <family val="0"/>
      </rPr>
      <t>容园11号住宅楼</t>
    </r>
    <r>
      <rPr>
        <sz val="12"/>
        <color indexed="8"/>
        <rFont val="宋体"/>
        <family val="0"/>
      </rPr>
      <t xml:space="preserve">     坐落：</t>
    </r>
    <r>
      <rPr>
        <u val="single"/>
        <sz val="12"/>
        <color indexed="8"/>
        <rFont val="宋体"/>
        <family val="0"/>
      </rPr>
      <t>职业学院西校区以东、深圳路以西、中润大道以南、联通路以北</t>
    </r>
    <r>
      <rPr>
        <sz val="12"/>
        <color indexed="8"/>
        <rFont val="宋体"/>
        <family val="0"/>
      </rPr>
      <t xml:space="preserve">    总户数：</t>
    </r>
    <r>
      <rPr>
        <u val="single"/>
        <sz val="12"/>
        <color indexed="8"/>
        <rFont val="宋体"/>
        <family val="0"/>
      </rPr>
      <t>43户</t>
    </r>
    <r>
      <rPr>
        <sz val="12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总面积：</t>
    </r>
    <r>
      <rPr>
        <u val="single"/>
        <sz val="11"/>
        <color indexed="8"/>
        <rFont val="宋体"/>
        <family val="0"/>
      </rPr>
      <t>5203㎡</t>
    </r>
    <r>
      <rPr>
        <sz val="11"/>
        <color indexed="8"/>
        <rFont val="宋体"/>
        <family val="0"/>
      </rPr>
      <t xml:space="preserve">    户型：</t>
    </r>
    <r>
      <rPr>
        <u val="single"/>
        <sz val="11"/>
        <color indexed="8"/>
        <rFont val="宋体"/>
        <family val="0"/>
      </rPr>
      <t>三室二厅二卫</t>
    </r>
    <r>
      <rPr>
        <sz val="11"/>
        <color indexed="8"/>
        <rFont val="宋体"/>
        <family val="0"/>
      </rPr>
      <t xml:space="preserve">    结构：</t>
    </r>
    <r>
      <rPr>
        <u val="single"/>
        <sz val="11"/>
        <color indexed="8"/>
        <rFont val="宋体"/>
        <family val="0"/>
      </rPr>
      <t>框剪</t>
    </r>
    <r>
      <rPr>
        <sz val="12"/>
        <color indexed="8"/>
        <rFont val="宋体"/>
        <family val="0"/>
      </rPr>
      <t xml:space="preserve">
</t>
    </r>
  </si>
  <si>
    <t>消防控制室</t>
  </si>
  <si>
    <r>
      <t>乾宏</t>
    </r>
    <r>
      <rPr>
        <sz val="18"/>
        <color indexed="8"/>
        <rFont val="仿宋_GB2312"/>
        <family val="0"/>
      </rPr>
      <t>·</t>
    </r>
    <r>
      <rPr>
        <sz val="18"/>
        <color indexed="8"/>
        <rFont val="方正小标宋简体"/>
        <family val="0"/>
      </rPr>
      <t>容园项目人才公寓  3  号楼地下储藏室明细表</t>
    </r>
  </si>
  <si>
    <t>单元</t>
  </si>
  <si>
    <t>单价</t>
  </si>
  <si>
    <t>面积</t>
  </si>
  <si>
    <t>总价</t>
  </si>
  <si>
    <t>备注</t>
  </si>
  <si>
    <t>1—1</t>
  </si>
  <si>
    <t>2—1</t>
  </si>
  <si>
    <t>1—2</t>
  </si>
  <si>
    <t>2—2</t>
  </si>
  <si>
    <t>1—3</t>
  </si>
  <si>
    <t>2—3</t>
  </si>
  <si>
    <t>1—4</t>
  </si>
  <si>
    <t>2—4</t>
  </si>
  <si>
    <t>1—5</t>
  </si>
  <si>
    <t>2—5</t>
  </si>
  <si>
    <t>1—6</t>
  </si>
  <si>
    <t>2—6</t>
  </si>
  <si>
    <t>1—7</t>
  </si>
  <si>
    <t>2—7</t>
  </si>
  <si>
    <t>1—8</t>
  </si>
  <si>
    <t>2—8</t>
  </si>
  <si>
    <t>1—9</t>
  </si>
  <si>
    <t>2—9</t>
  </si>
  <si>
    <t>1—10</t>
  </si>
  <si>
    <t>2-10（车库）</t>
  </si>
  <si>
    <t>1—11</t>
  </si>
  <si>
    <t>2—11</t>
  </si>
  <si>
    <t>1—12</t>
  </si>
  <si>
    <t>2—12</t>
  </si>
  <si>
    <t>1—13</t>
  </si>
  <si>
    <t>2—13</t>
  </si>
  <si>
    <t>1—14</t>
  </si>
  <si>
    <t>2—14</t>
  </si>
  <si>
    <t>1-15（车库）</t>
  </si>
  <si>
    <t>2—15</t>
  </si>
  <si>
    <t>1—16</t>
  </si>
  <si>
    <t>2—16</t>
  </si>
  <si>
    <t>1—17</t>
  </si>
  <si>
    <t>2—17</t>
  </si>
  <si>
    <t>乾宏·容园项目人才公寓3号楼共有住房44套，配建地下储藏室34个</t>
  </si>
  <si>
    <r>
      <t>乾宏</t>
    </r>
    <r>
      <rPr>
        <sz val="18"/>
        <color indexed="8"/>
        <rFont val="仿宋_GB2312"/>
        <family val="0"/>
      </rPr>
      <t>·</t>
    </r>
    <r>
      <rPr>
        <sz val="18"/>
        <color indexed="8"/>
        <rFont val="方正小标宋简体"/>
        <family val="0"/>
      </rPr>
      <t>容园项目人才公寓  7  号楼地下储藏室明细表</t>
    </r>
  </si>
  <si>
    <t>2—10</t>
  </si>
  <si>
    <t>1—15</t>
  </si>
  <si>
    <t>1—18</t>
  </si>
  <si>
    <t>乾宏·容园项目人才公寓7号楼共有住房44套，配建地下储藏室35个</t>
  </si>
  <si>
    <r>
      <t>乾宏</t>
    </r>
    <r>
      <rPr>
        <sz val="18"/>
        <color indexed="8"/>
        <rFont val="仿宋_GB2312"/>
        <family val="0"/>
      </rPr>
      <t>·</t>
    </r>
    <r>
      <rPr>
        <sz val="18"/>
        <color indexed="8"/>
        <rFont val="方正小标宋简体"/>
        <family val="0"/>
      </rPr>
      <t>容园项目人才公寓  8 号楼地下储藏室明细表</t>
    </r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</si>
  <si>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</si>
  <si>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</si>
  <si>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</si>
  <si>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</si>
  <si>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</si>
  <si>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</si>
  <si>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</si>
  <si>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</si>
  <si>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</si>
  <si>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乾宏·容园项目人才公寓8号楼共有住房22套，配建地下储藏室18个</t>
  </si>
  <si>
    <r>
      <t>乾宏</t>
    </r>
    <r>
      <rPr>
        <sz val="18"/>
        <color indexed="8"/>
        <rFont val="仿宋_GB2312"/>
        <family val="0"/>
      </rPr>
      <t>·</t>
    </r>
    <r>
      <rPr>
        <sz val="18"/>
        <color indexed="8"/>
        <rFont val="方正小标宋简体"/>
        <family val="0"/>
      </rPr>
      <t>容园项目人才公寓11 号楼地下储藏室明细表</t>
    </r>
  </si>
  <si>
    <t>乾宏·容园项目人才公寓11号楼共有住房43套，配建地下储藏室34个</t>
  </si>
  <si>
    <t>乾宏·容园项目人才公寓 3号楼地下停车位明细表</t>
  </si>
  <si>
    <t>序号</t>
  </si>
  <si>
    <t>车位号</t>
  </si>
  <si>
    <t>价格</t>
  </si>
  <si>
    <t>乾宏·容园项目人才公寓3号楼共有住房43套，配建地下停车位44个。</t>
  </si>
  <si>
    <t>乾宏·容园项目人才公寓 7号楼地下停车位明细表</t>
  </si>
  <si>
    <t>乾宏·容园项目人才公寓7号楼共有住房44套，配建地下停车位45个。</t>
  </si>
  <si>
    <t>乾宏·容园项目人才公寓 8号楼地下停车位明细表</t>
  </si>
  <si>
    <t>乾宏·容园项目人才公寓8号楼共有住房22套，配建地下停车位23个。</t>
  </si>
  <si>
    <t>乾宏·容园项目人才公寓 11号楼地下停车位明细表</t>
  </si>
  <si>
    <t>乾宏·容园项目人才公寓11号楼共有住房43套，配建地下停车位43个。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</si>
</sst>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12"/>
      <color indexed="10"/>
      <name val="宋体"/>
      <family val="0"/>
    </font>
    <font>
      <sz val="12"/>
      <color indexed="8"/>
      <name val="微软雅黑"/>
      <family val="2"/>
    </font>
    <font>
      <sz val="18"/>
      <name val="方正小标宋简体"/>
      <family val="0"/>
    </font>
    <font>
      <sz val="12"/>
      <name val="微软雅黑"/>
      <family val="2"/>
    </font>
    <font>
      <b/>
      <sz val="12"/>
      <color indexed="8"/>
      <name val="宋体"/>
      <family val="0"/>
    </font>
    <font>
      <sz val="11"/>
      <color indexed="8"/>
      <name val="微软雅黑"/>
      <family val="2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8"/>
      <color indexed="8"/>
      <name val="仿宋_GB2312"/>
      <family val="0"/>
    </font>
    <font>
      <b/>
      <u val="single"/>
      <sz val="18"/>
      <color indexed="8"/>
      <name val="方正小标宋简体"/>
      <family val="0"/>
    </font>
    <font>
      <u val="single"/>
      <sz val="12"/>
      <color indexed="8"/>
      <name val="宋体"/>
      <family val="0"/>
    </font>
    <font>
      <u val="single"/>
      <sz val="11"/>
      <color indexed="8"/>
      <name val="宋体"/>
      <family val="0"/>
    </font>
    <font>
      <b/>
      <sz val="12"/>
      <color indexed="8"/>
      <name val="Times New Roman"/>
      <family val="1"/>
    </font>
    <font>
      <u val="single"/>
      <sz val="18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0" fillId="2" borderId="1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21" fillId="0" borderId="2" applyProtection="0">
      <alignment vertical="center"/>
    </xf>
    <xf numFmtId="0" fontId="22" fillId="0" borderId="2" applyProtection="0">
      <alignment vertical="center"/>
    </xf>
    <xf numFmtId="0" fontId="23" fillId="0" borderId="3" applyProtection="0">
      <alignment vertical="center"/>
    </xf>
    <xf numFmtId="0" fontId="23" fillId="0" borderId="0" applyProtection="0">
      <alignment vertical="center"/>
    </xf>
    <xf numFmtId="0" fontId="24" fillId="3" borderId="4" applyProtection="0">
      <alignment vertical="center"/>
    </xf>
    <xf numFmtId="0" fontId="25" fillId="4" borderId="5" applyProtection="0">
      <alignment vertical="center"/>
    </xf>
    <xf numFmtId="0" fontId="26" fillId="4" borderId="4" applyProtection="0">
      <alignment vertical="center"/>
    </xf>
    <xf numFmtId="0" fontId="27" fillId="5" borderId="6" applyProtection="0">
      <alignment vertical="center"/>
    </xf>
    <xf numFmtId="0" fontId="28" fillId="0" borderId="7" applyProtection="0">
      <alignment vertical="center"/>
    </xf>
    <xf numFmtId="0" fontId="15" fillId="0" borderId="8" applyProtection="0">
      <alignment vertical="center"/>
    </xf>
    <xf numFmtId="0" fontId="29" fillId="6" borderId="0" applyProtection="0">
      <alignment vertical="center"/>
    </xf>
    <xf numFmtId="0" fontId="30" fillId="7" borderId="0" applyProtection="0">
      <alignment vertical="center"/>
    </xf>
    <xf numFmtId="0" fontId="30" fillId="8" borderId="0" applyProtection="0">
      <alignment vertical="center"/>
    </xf>
    <xf numFmtId="0" fontId="31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31" fillId="11" borderId="0" applyProtection="0">
      <alignment vertical="center"/>
    </xf>
    <xf numFmtId="0" fontId="31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31" fillId="7" borderId="0" applyProtection="0">
      <alignment vertical="center"/>
    </xf>
    <xf numFmtId="0" fontId="31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31" fillId="13" borderId="0" applyProtection="0">
      <alignment vertical="center"/>
    </xf>
    <xf numFmtId="0" fontId="31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31" fillId="3" borderId="0" applyProtection="0">
      <alignment vertical="center"/>
    </xf>
    <xf numFmtId="0" fontId="31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31" fillId="11" borderId="0" applyProtection="0">
      <alignment vertical="center"/>
    </xf>
    <xf numFmtId="0" fontId="31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31" fillId="16" borderId="0" applyProtection="0">
      <alignment vertical="center"/>
    </xf>
    <xf numFmtId="0" fontId="2" fillId="0" borderId="0">
      <alignment vertical="center"/>
      <protection/>
    </xf>
  </cellStyleXfs>
  <cellXfs count="15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63" applyFont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17" borderId="9" xfId="0" applyNumberFormat="1" applyFont="1" applyFill="1" applyBorder="1" applyAlignment="1">
      <alignment horizontal="center" vertical="center"/>
    </xf>
    <xf numFmtId="0" fontId="2" fillId="17" borderId="9" xfId="0" applyNumberFormat="1" applyFont="1" applyFill="1" applyBorder="1" applyAlignment="1">
      <alignment horizontal="center" vertical="center"/>
    </xf>
    <xf numFmtId="0" fontId="2" fillId="14" borderId="9" xfId="0" applyNumberFormat="1" applyFont="1" applyFill="1" applyBorder="1" applyAlignment="1">
      <alignment horizontal="center" vertical="center"/>
    </xf>
    <xf numFmtId="0" fontId="5" fillId="14" borderId="9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" fillId="14" borderId="9" xfId="0" applyNumberFormat="1" applyFont="1" applyFill="1" applyBorder="1" applyAlignment="1">
      <alignment horizontal="center" vertical="center"/>
    </xf>
    <xf numFmtId="176" fontId="6" fillId="14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" fillId="18" borderId="9" xfId="0" applyNumberFormat="1" applyFont="1" applyFill="1" applyBorder="1" applyAlignment="1">
      <alignment horizontal="center" vertical="center"/>
    </xf>
    <xf numFmtId="0" fontId="2" fillId="18" borderId="9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17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63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176" fontId="2" fillId="14" borderId="9" xfId="0" applyNumberFormat="1" applyFont="1" applyFill="1" applyBorder="1" applyAlignment="1">
      <alignment horizontal="center" vertical="center" wrapText="1"/>
    </xf>
    <xf numFmtId="0" fontId="2" fillId="14" borderId="11" xfId="0" applyNumberFormat="1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10" fillId="0" borderId="0" xfId="63" applyFont="1" applyFill="1" applyBorder="1" applyAlignment="1">
      <alignment horizontal="center" vertical="center"/>
      <protection/>
    </xf>
    <xf numFmtId="0" fontId="11" fillId="14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17" borderId="9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5" fillId="18" borderId="9" xfId="0" applyNumberFormat="1" applyFont="1" applyFill="1" applyBorder="1" applyAlignment="1">
      <alignment horizontal="center" vertical="center"/>
    </xf>
    <xf numFmtId="0" fontId="11" fillId="18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58" fontId="12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2" fillId="17" borderId="9" xfId="0" applyNumberFormat="1" applyFont="1" applyFill="1" applyBorder="1" applyAlignment="1">
      <alignment horizontal="center" vertical="center"/>
    </xf>
    <xf numFmtId="58" fontId="12" fillId="17" borderId="9" xfId="0" applyNumberFormat="1" applyFont="1" applyFill="1" applyBorder="1" applyAlignment="1">
      <alignment horizontal="center" vertical="center"/>
    </xf>
    <xf numFmtId="0" fontId="12" fillId="14" borderId="9" xfId="0" applyNumberFormat="1" applyFont="1" applyFill="1" applyBorder="1" applyAlignment="1">
      <alignment horizontal="center" vertical="center"/>
    </xf>
    <xf numFmtId="58" fontId="12" fillId="14" borderId="9" xfId="0" applyNumberFormat="1" applyFont="1" applyFill="1" applyBorder="1" applyAlignment="1">
      <alignment horizontal="center" vertical="center"/>
    </xf>
    <xf numFmtId="176" fontId="6" fillId="14" borderId="9" xfId="0" applyNumberFormat="1" applyFont="1" applyFill="1" applyBorder="1" applyAlignment="1">
      <alignment horizontal="center" vertical="center"/>
    </xf>
    <xf numFmtId="0" fontId="6" fillId="14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176" fontId="6" fillId="17" borderId="9" xfId="0" applyNumberFormat="1" applyFont="1" applyFill="1" applyBorder="1" applyAlignment="1">
      <alignment horizontal="center" vertical="center"/>
    </xf>
    <xf numFmtId="0" fontId="6" fillId="17" borderId="9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58" fontId="1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2" fillId="14" borderId="9" xfId="0" applyNumberFormat="1" applyFont="1" applyFill="1" applyBorder="1" applyAlignment="1">
      <alignment horizontal="center" vertical="center" wrapText="1"/>
    </xf>
    <xf numFmtId="49" fontId="12" fillId="14" borderId="9" xfId="0" applyNumberFormat="1" applyFont="1" applyFill="1" applyBorder="1" applyAlignment="1">
      <alignment horizontal="center" vertical="center" wrapText="1"/>
    </xf>
    <xf numFmtId="0" fontId="12" fillId="17" borderId="9" xfId="0" applyNumberFormat="1" applyFont="1" applyFill="1" applyBorder="1" applyAlignment="1">
      <alignment horizontal="center" vertical="center" wrapText="1"/>
    </xf>
    <xf numFmtId="58" fontId="12" fillId="17" borderId="9" xfId="0" applyNumberFormat="1" applyFont="1" applyFill="1" applyBorder="1" applyAlignment="1">
      <alignment horizontal="center" vertical="center" wrapText="1"/>
    </xf>
    <xf numFmtId="176" fontId="6" fillId="17" borderId="9" xfId="0" applyNumberFormat="1" applyFont="1" applyFill="1" applyBorder="1" applyAlignment="1">
      <alignment horizontal="center" vertical="center" wrapText="1"/>
    </xf>
    <xf numFmtId="0" fontId="6" fillId="17" borderId="9" xfId="0" applyNumberFormat="1" applyFont="1" applyFill="1" applyBorder="1" applyAlignment="1">
      <alignment horizontal="center" vertical="center" wrapText="1"/>
    </xf>
    <xf numFmtId="58" fontId="12" fillId="14" borderId="9" xfId="0" applyNumberFormat="1" applyFont="1" applyFill="1" applyBorder="1" applyAlignment="1">
      <alignment horizontal="center" vertical="center" wrapText="1"/>
    </xf>
    <xf numFmtId="176" fontId="6" fillId="14" borderId="9" xfId="0" applyNumberFormat="1" applyFont="1" applyFill="1" applyBorder="1" applyAlignment="1">
      <alignment horizontal="center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13" fillId="14" borderId="9" xfId="0" applyFont="1" applyFill="1" applyBorder="1" applyAlignment="1">
      <alignment horizontal="center" vertical="center" wrapText="1"/>
    </xf>
    <xf numFmtId="58" fontId="13" fillId="14" borderId="9" xfId="0" applyNumberFormat="1" applyFont="1" applyFill="1" applyBorder="1" applyAlignment="1">
      <alignment horizontal="center" vertical="center" wrapText="1"/>
    </xf>
    <xf numFmtId="176" fontId="13" fillId="14" borderId="9" xfId="0" applyNumberFormat="1" applyFont="1" applyFill="1" applyBorder="1" applyAlignment="1">
      <alignment horizontal="center" vertical="center" wrapText="1"/>
    </xf>
    <xf numFmtId="0" fontId="6" fillId="14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58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14" borderId="11" xfId="0" applyNumberFormat="1" applyFont="1" applyFill="1" applyBorder="1" applyAlignment="1">
      <alignment horizontal="center" vertical="center" wrapText="1"/>
    </xf>
    <xf numFmtId="0" fontId="2" fillId="14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12" fillId="14" borderId="9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6" fontId="12" fillId="18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49" fontId="15" fillId="14" borderId="11" xfId="0" applyNumberFormat="1" applyFont="1" applyFill="1" applyBorder="1" applyAlignment="1">
      <alignment horizontal="center" vertical="center" wrapText="1"/>
    </xf>
    <xf numFmtId="49" fontId="15" fillId="14" borderId="13" xfId="0" applyNumberFormat="1" applyFont="1" applyFill="1" applyBorder="1" applyAlignment="1">
      <alignment horizontal="center" vertical="center" wrapText="1"/>
    </xf>
    <xf numFmtId="49" fontId="15" fillId="14" borderId="9" xfId="0" applyNumberFormat="1" applyFont="1" applyFill="1" applyBorder="1" applyAlignment="1">
      <alignment horizontal="center" vertical="center" wrapText="1"/>
    </xf>
    <xf numFmtId="0" fontId="15" fillId="14" borderId="13" xfId="0" applyNumberFormat="1" applyFont="1" applyFill="1" applyBorder="1" applyAlignment="1">
      <alignment horizontal="center" vertical="center" wrapText="1"/>
    </xf>
    <xf numFmtId="0" fontId="15" fillId="14" borderId="9" xfId="0" applyNumberFormat="1" applyFont="1" applyFill="1" applyBorder="1" applyAlignment="1">
      <alignment horizontal="center" vertical="center" wrapText="1"/>
    </xf>
    <xf numFmtId="0" fontId="15" fillId="18" borderId="11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0" fontId="12" fillId="14" borderId="11" xfId="0" applyNumberFormat="1" applyFont="1" applyFill="1" applyBorder="1" applyAlignment="1">
      <alignment horizontal="center" vertical="center" wrapText="1"/>
    </xf>
    <xf numFmtId="0" fontId="12" fillId="14" borderId="13" xfId="0" applyNumberFormat="1" applyFont="1" applyFill="1" applyBorder="1" applyAlignment="1">
      <alignment horizontal="center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15" fillId="18" borderId="13" xfId="0" applyNumberFormat="1" applyFont="1" applyFill="1" applyBorder="1" applyAlignment="1">
      <alignment horizontal="center" vertical="center" wrapText="1"/>
    </xf>
    <xf numFmtId="0" fontId="6" fillId="1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5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B1">
      <selection activeCell="F18" sqref="F18"/>
    </sheetView>
  </sheetViews>
  <sheetFormatPr defaultColWidth="9.00390625" defaultRowHeight="13.5"/>
  <cols>
    <col min="1" max="1" width="10.50390625" style="0" customWidth="1"/>
    <col min="2" max="6" width="14.875" style="0" customWidth="1"/>
    <col min="7" max="8" width="14.875" style="0" hidden="1" customWidth="1"/>
    <col min="9" max="250" width="14.875" style="0" customWidth="1"/>
  </cols>
  <sheetData>
    <row r="1" spans="1:6" ht="33" customHeight="1">
      <c r="A1" s="110" t="s">
        <v>0</v>
      </c>
      <c r="B1" s="111"/>
      <c r="C1" s="111"/>
      <c r="D1" s="111"/>
      <c r="E1" s="111"/>
      <c r="F1" s="111"/>
    </row>
    <row r="2" spans="1:6" ht="60" customHeight="1">
      <c r="A2" s="112" t="s">
        <v>1</v>
      </c>
      <c r="B2" s="113"/>
      <c r="C2" s="113"/>
      <c r="D2" s="113"/>
      <c r="E2" s="113"/>
      <c r="F2" s="113"/>
    </row>
    <row r="3" spans="1:7" ht="22.5" customHeight="1">
      <c r="A3" s="90" t="s">
        <v>2</v>
      </c>
      <c r="B3" s="114" t="s">
        <v>3</v>
      </c>
      <c r="C3" s="115" t="s">
        <v>4</v>
      </c>
      <c r="D3" s="114"/>
      <c r="E3" s="115" t="s">
        <v>5</v>
      </c>
      <c r="F3" s="90"/>
      <c r="G3" t="e">
        <f>SUM(G5:G25)</f>
        <v>#REF!</v>
      </c>
    </row>
    <row r="4" spans="1:6" ht="22.5" customHeight="1">
      <c r="A4" s="74">
        <v>11</v>
      </c>
      <c r="B4" s="116" t="s">
        <v>3</v>
      </c>
      <c r="C4" s="142" t="s">
        <v>6</v>
      </c>
      <c r="D4" s="143" t="s">
        <v>7</v>
      </c>
      <c r="E4" s="142" t="s">
        <v>6</v>
      </c>
      <c r="F4" s="144" t="s">
        <v>7</v>
      </c>
    </row>
    <row r="5" spans="1:8" ht="27.75" customHeight="1">
      <c r="A5" s="74"/>
      <c r="B5" s="116" t="s">
        <v>8</v>
      </c>
      <c r="C5" s="100" t="s">
        <v>9</v>
      </c>
      <c r="D5" s="100" t="s">
        <v>9</v>
      </c>
      <c r="E5" s="100" t="s">
        <v>9</v>
      </c>
      <c r="F5" s="100" t="s">
        <v>9</v>
      </c>
      <c r="G5" t="e">
        <f>SUM(#REF!)</f>
        <v>#REF!</v>
      </c>
      <c r="H5">
        <f>SUM(C5:F5)</f>
        <v>0</v>
      </c>
    </row>
    <row r="6" spans="1:8" ht="22.5" customHeight="1">
      <c r="A6" s="74">
        <v>10</v>
      </c>
      <c r="B6" s="116" t="s">
        <v>3</v>
      </c>
      <c r="C6" s="126">
        <v>1002</v>
      </c>
      <c r="D6" s="145">
        <v>1001</v>
      </c>
      <c r="E6" s="126">
        <v>1002</v>
      </c>
      <c r="F6" s="146">
        <v>1001</v>
      </c>
      <c r="H6">
        <f>H5*11</f>
        <v>0</v>
      </c>
    </row>
    <row r="7" spans="1:7" ht="27.75" customHeight="1">
      <c r="A7" s="74"/>
      <c r="B7" s="116" t="s">
        <v>8</v>
      </c>
      <c r="C7" s="151" t="s">
        <v>10</v>
      </c>
      <c r="D7" s="100" t="s">
        <v>9</v>
      </c>
      <c r="E7" s="100" t="s">
        <v>9</v>
      </c>
      <c r="F7" s="151" t="s">
        <v>10</v>
      </c>
      <c r="G7" t="e">
        <f>SUM(#REF!)</f>
        <v>#REF!</v>
      </c>
    </row>
    <row r="8" spans="1:6" ht="22.5" customHeight="1">
      <c r="A8" s="74">
        <v>9</v>
      </c>
      <c r="B8" s="116" t="s">
        <v>3</v>
      </c>
      <c r="C8" s="126">
        <v>902</v>
      </c>
      <c r="D8" s="152">
        <v>901</v>
      </c>
      <c r="E8" s="123">
        <v>902</v>
      </c>
      <c r="F8" s="146">
        <v>901</v>
      </c>
    </row>
    <row r="9" spans="1:7" ht="27.75" customHeight="1">
      <c r="A9" s="74"/>
      <c r="B9" s="116" t="s">
        <v>8</v>
      </c>
      <c r="C9" s="151" t="s">
        <v>10</v>
      </c>
      <c r="D9" s="151" t="s">
        <v>10</v>
      </c>
      <c r="E9" s="120">
        <v>127</v>
      </c>
      <c r="F9" s="151" t="s">
        <v>10</v>
      </c>
      <c r="G9" t="e">
        <f>SUM(#REF!)</f>
        <v>#REF!</v>
      </c>
    </row>
    <row r="10" spans="1:6" ht="22.5" customHeight="1">
      <c r="A10" s="74">
        <v>8</v>
      </c>
      <c r="B10" s="116" t="s">
        <v>3</v>
      </c>
      <c r="C10" s="126">
        <v>802</v>
      </c>
      <c r="D10" s="152">
        <v>801</v>
      </c>
      <c r="E10" s="123">
        <v>802</v>
      </c>
      <c r="F10" s="146">
        <v>801</v>
      </c>
    </row>
    <row r="11" spans="1:7" ht="27.75" customHeight="1">
      <c r="A11" s="74"/>
      <c r="B11" s="116" t="s">
        <v>8</v>
      </c>
      <c r="C11" s="151" t="s">
        <v>10</v>
      </c>
      <c r="D11" s="151" t="s">
        <v>10</v>
      </c>
      <c r="E11" s="120">
        <v>127</v>
      </c>
      <c r="F11" s="151" t="s">
        <v>10</v>
      </c>
      <c r="G11" t="e">
        <f>SUM(#REF!)</f>
        <v>#REF!</v>
      </c>
    </row>
    <row r="12" spans="1:6" ht="22.5" customHeight="1">
      <c r="A12" s="74">
        <v>7</v>
      </c>
      <c r="B12" s="116" t="s">
        <v>3</v>
      </c>
      <c r="C12" s="126">
        <v>702</v>
      </c>
      <c r="D12" s="145">
        <v>701</v>
      </c>
      <c r="E12" s="123">
        <v>702</v>
      </c>
      <c r="F12" s="146">
        <v>701</v>
      </c>
    </row>
    <row r="13" spans="1:7" ht="27.75" customHeight="1">
      <c r="A13" s="74"/>
      <c r="B13" s="116" t="s">
        <v>8</v>
      </c>
      <c r="C13" s="151" t="s">
        <v>10</v>
      </c>
      <c r="D13" s="151" t="s">
        <v>10</v>
      </c>
      <c r="E13" s="120">
        <v>127</v>
      </c>
      <c r="F13" s="151" t="s">
        <v>10</v>
      </c>
      <c r="G13" t="e">
        <f>SUM(#REF!)</f>
        <v>#REF!</v>
      </c>
    </row>
    <row r="14" spans="1:6" ht="22.5" customHeight="1">
      <c r="A14" s="74">
        <v>6</v>
      </c>
      <c r="B14" s="116" t="s">
        <v>3</v>
      </c>
      <c r="C14" s="126">
        <v>602</v>
      </c>
      <c r="D14" s="145">
        <v>601</v>
      </c>
      <c r="E14" s="145">
        <v>602</v>
      </c>
      <c r="F14" s="125">
        <v>601</v>
      </c>
    </row>
    <row r="15" spans="1:7" ht="27.75" customHeight="1">
      <c r="A15" s="74"/>
      <c r="B15" s="116" t="s">
        <v>8</v>
      </c>
      <c r="C15" s="151" t="s">
        <v>10</v>
      </c>
      <c r="D15" s="151" t="s">
        <v>10</v>
      </c>
      <c r="E15" s="151" t="s">
        <v>10</v>
      </c>
      <c r="F15" s="122">
        <v>131</v>
      </c>
      <c r="G15" t="e">
        <f>SUM(#REF!)</f>
        <v>#REF!</v>
      </c>
    </row>
    <row r="16" spans="1:6" ht="22.5" customHeight="1">
      <c r="A16" s="74">
        <v>5</v>
      </c>
      <c r="B16" s="116" t="s">
        <v>3</v>
      </c>
      <c r="C16" s="126">
        <v>502</v>
      </c>
      <c r="D16" s="124">
        <v>501</v>
      </c>
      <c r="E16" s="123">
        <v>502</v>
      </c>
      <c r="F16" s="125">
        <v>501</v>
      </c>
    </row>
    <row r="17" spans="1:7" ht="27.75" customHeight="1">
      <c r="A17" s="74"/>
      <c r="B17" s="116" t="s">
        <v>8</v>
      </c>
      <c r="C17" s="151" t="s">
        <v>10</v>
      </c>
      <c r="D17" s="121">
        <v>127</v>
      </c>
      <c r="E17" s="120">
        <v>127</v>
      </c>
      <c r="F17" s="122">
        <v>131</v>
      </c>
      <c r="G17" t="e">
        <f>SUM(#REF!)</f>
        <v>#REF!</v>
      </c>
    </row>
    <row r="18" spans="1:6" ht="22.5" customHeight="1">
      <c r="A18" s="74">
        <v>4</v>
      </c>
      <c r="B18" s="116" t="s">
        <v>3</v>
      </c>
      <c r="C18" s="126">
        <v>402</v>
      </c>
      <c r="D18" s="145">
        <v>401</v>
      </c>
      <c r="E18" s="126">
        <v>402</v>
      </c>
      <c r="F18" s="146">
        <v>401</v>
      </c>
    </row>
    <row r="19" spans="1:7" ht="27.75" customHeight="1">
      <c r="A19" s="74"/>
      <c r="B19" s="116" t="s">
        <v>8</v>
      </c>
      <c r="C19" s="100" t="s">
        <v>9</v>
      </c>
      <c r="D19" s="153" t="s">
        <v>9</v>
      </c>
      <c r="E19" s="100" t="s">
        <v>9</v>
      </c>
      <c r="F19" s="100" t="s">
        <v>9</v>
      </c>
      <c r="G19" t="e">
        <f>SUM(#REF!)</f>
        <v>#REF!</v>
      </c>
    </row>
    <row r="20" spans="1:6" ht="22.5" customHeight="1">
      <c r="A20" s="74">
        <v>3</v>
      </c>
      <c r="B20" s="116" t="s">
        <v>3</v>
      </c>
      <c r="C20" s="126">
        <v>302</v>
      </c>
      <c r="D20" s="145">
        <v>301</v>
      </c>
      <c r="E20" s="126">
        <v>302</v>
      </c>
      <c r="F20" s="146">
        <v>301</v>
      </c>
    </row>
    <row r="21" spans="1:7" ht="27.75" customHeight="1">
      <c r="A21" s="74"/>
      <c r="B21" s="116" t="s">
        <v>8</v>
      </c>
      <c r="C21" s="100" t="s">
        <v>9</v>
      </c>
      <c r="D21" s="153" t="s">
        <v>9</v>
      </c>
      <c r="E21" s="100" t="s">
        <v>9</v>
      </c>
      <c r="F21" s="100" t="s">
        <v>9</v>
      </c>
      <c r="G21" t="e">
        <f>SUM(#REF!)</f>
        <v>#REF!</v>
      </c>
    </row>
    <row r="22" spans="1:6" ht="22.5" customHeight="1">
      <c r="A22" s="74">
        <v>2</v>
      </c>
      <c r="B22" s="116" t="s">
        <v>3</v>
      </c>
      <c r="C22" s="126">
        <v>202</v>
      </c>
      <c r="D22" s="145">
        <v>201</v>
      </c>
      <c r="E22" s="126">
        <v>202</v>
      </c>
      <c r="F22" s="146">
        <v>201</v>
      </c>
    </row>
    <row r="23" spans="1:7" ht="27.75" customHeight="1">
      <c r="A23" s="74"/>
      <c r="B23" s="116" t="s">
        <v>8</v>
      </c>
      <c r="C23" s="100" t="s">
        <v>9</v>
      </c>
      <c r="D23" s="153" t="s">
        <v>9</v>
      </c>
      <c r="E23" s="100" t="s">
        <v>9</v>
      </c>
      <c r="F23" s="100" t="s">
        <v>9</v>
      </c>
      <c r="G23" t="e">
        <f>SUM(#REF!)</f>
        <v>#REF!</v>
      </c>
    </row>
    <row r="24" spans="1:6" ht="22.5" customHeight="1">
      <c r="A24" s="74">
        <v>1</v>
      </c>
      <c r="B24" s="114" t="s">
        <v>3</v>
      </c>
      <c r="C24" s="149">
        <v>102</v>
      </c>
      <c r="D24" s="150">
        <v>101</v>
      </c>
      <c r="E24" s="149">
        <v>102</v>
      </c>
      <c r="F24" s="149">
        <v>101</v>
      </c>
    </row>
    <row r="25" spans="1:7" ht="27.75" customHeight="1">
      <c r="A25" s="74"/>
      <c r="B25" s="116" t="s">
        <v>8</v>
      </c>
      <c r="C25" s="100" t="s">
        <v>9</v>
      </c>
      <c r="D25" s="153" t="s">
        <v>9</v>
      </c>
      <c r="E25" s="100" t="s">
        <v>9</v>
      </c>
      <c r="F25" s="151" t="s">
        <v>10</v>
      </c>
      <c r="G25" t="e">
        <f>SUM(#REF!)</f>
        <v>#REF!</v>
      </c>
    </row>
  </sheetData>
  <sheetProtection/>
  <mergeCells count="15">
    <mergeCell ref="A1:F1"/>
    <mergeCell ref="A2:F2"/>
    <mergeCell ref="C3:D3"/>
    <mergeCell ref="E3:F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rintOptions/>
  <pageMargins left="0.5902777777777778" right="0.5902777777777778" top="0.9840277777777777" bottom="0.5902777777777778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7">
      <selection activeCell="D21" sqref="D21"/>
    </sheetView>
  </sheetViews>
  <sheetFormatPr defaultColWidth="9.00390625" defaultRowHeight="14.25" customHeight="1"/>
  <cols>
    <col min="1" max="1" width="8.625" style="32" customWidth="1"/>
    <col min="2" max="2" width="10.625" style="31" customWidth="1"/>
    <col min="3" max="3" width="15.625" style="31" customWidth="1"/>
    <col min="4" max="4" width="21.875" style="31" customWidth="1"/>
    <col min="5" max="5" width="8.625" style="32" customWidth="1"/>
    <col min="6" max="6" width="10.625" style="31" customWidth="1"/>
    <col min="7" max="7" width="15.625" style="31" customWidth="1"/>
    <col min="8" max="8" width="20.125" style="31" customWidth="1"/>
    <col min="9" max="16384" width="9.00390625" style="31" customWidth="1"/>
  </cols>
  <sheetData>
    <row r="1" spans="1:8" s="31" customFormat="1" ht="34.5" customHeight="1">
      <c r="A1" s="33" t="s">
        <v>83</v>
      </c>
      <c r="B1" s="33"/>
      <c r="C1" s="33"/>
      <c r="D1" s="33"/>
      <c r="E1" s="33"/>
      <c r="F1" s="33"/>
      <c r="G1" s="33"/>
      <c r="H1" s="33"/>
    </row>
    <row r="2" spans="1:8" s="31" customFormat="1" ht="24.75" customHeight="1">
      <c r="A2" s="34" t="s">
        <v>79</v>
      </c>
      <c r="B2" s="34" t="s">
        <v>80</v>
      </c>
      <c r="C2" s="34" t="s">
        <v>81</v>
      </c>
      <c r="D2" s="34" t="s">
        <v>24</v>
      </c>
      <c r="E2" s="34" t="s">
        <v>79</v>
      </c>
      <c r="F2" s="34" t="s">
        <v>80</v>
      </c>
      <c r="G2" s="34" t="s">
        <v>81</v>
      </c>
      <c r="H2" s="34" t="s">
        <v>24</v>
      </c>
    </row>
    <row r="3" spans="1:8" s="31" customFormat="1" ht="24.75" customHeight="1">
      <c r="A3" s="35">
        <v>1</v>
      </c>
      <c r="B3" s="36">
        <v>180</v>
      </c>
      <c r="C3" s="37">
        <v>100000</v>
      </c>
      <c r="D3" s="38" t="s">
        <v>9</v>
      </c>
      <c r="E3" s="35">
        <v>23</v>
      </c>
      <c r="F3" s="37">
        <v>239</v>
      </c>
      <c r="G3" s="37">
        <v>100000</v>
      </c>
      <c r="H3" s="39" t="s">
        <v>10</v>
      </c>
    </row>
    <row r="4" spans="1:8" s="31" customFormat="1" ht="24.75" customHeight="1">
      <c r="A4" s="35">
        <v>2</v>
      </c>
      <c r="B4" s="36">
        <v>181</v>
      </c>
      <c r="C4" s="37">
        <v>100000</v>
      </c>
      <c r="D4" s="38" t="s">
        <v>9</v>
      </c>
      <c r="E4" s="35">
        <v>24</v>
      </c>
      <c r="F4" s="37">
        <v>240</v>
      </c>
      <c r="G4" s="37">
        <v>100000</v>
      </c>
      <c r="H4" s="39" t="s">
        <v>10</v>
      </c>
    </row>
    <row r="5" spans="1:8" s="31" customFormat="1" ht="24.75" customHeight="1">
      <c r="A5" s="35">
        <v>3</v>
      </c>
      <c r="B5" s="36">
        <v>182</v>
      </c>
      <c r="C5" s="37">
        <v>100000</v>
      </c>
      <c r="D5" s="38" t="s">
        <v>9</v>
      </c>
      <c r="E5" s="35">
        <v>25</v>
      </c>
      <c r="F5" s="37">
        <v>241</v>
      </c>
      <c r="G5" s="37">
        <v>100000</v>
      </c>
      <c r="H5" s="39" t="s">
        <v>10</v>
      </c>
    </row>
    <row r="6" spans="1:8" s="31" customFormat="1" ht="24.75" customHeight="1">
      <c r="A6" s="35">
        <v>4</v>
      </c>
      <c r="B6" s="36">
        <v>197</v>
      </c>
      <c r="C6" s="37">
        <v>100000</v>
      </c>
      <c r="D6" s="38" t="s">
        <v>9</v>
      </c>
      <c r="E6" s="35">
        <v>26</v>
      </c>
      <c r="F6" s="37">
        <v>242</v>
      </c>
      <c r="G6" s="37">
        <v>100000</v>
      </c>
      <c r="H6" s="39" t="s">
        <v>10</v>
      </c>
    </row>
    <row r="7" spans="1:8" s="31" customFormat="1" ht="24.75" customHeight="1">
      <c r="A7" s="35">
        <v>5</v>
      </c>
      <c r="B7" s="36">
        <v>198</v>
      </c>
      <c r="C7" s="37">
        <v>100000</v>
      </c>
      <c r="D7" s="38" t="s">
        <v>9</v>
      </c>
      <c r="E7" s="35">
        <v>27</v>
      </c>
      <c r="F7" s="37">
        <v>243</v>
      </c>
      <c r="G7" s="37">
        <v>100000</v>
      </c>
      <c r="H7" s="38" t="s">
        <v>9</v>
      </c>
    </row>
    <row r="8" spans="1:8" s="31" customFormat="1" ht="24.75" customHeight="1">
      <c r="A8" s="35">
        <v>6</v>
      </c>
      <c r="B8" s="36">
        <v>199</v>
      </c>
      <c r="C8" s="37">
        <v>100000</v>
      </c>
      <c r="D8" s="38" t="s">
        <v>9</v>
      </c>
      <c r="E8" s="35">
        <v>28</v>
      </c>
      <c r="F8" s="37">
        <v>244</v>
      </c>
      <c r="G8" s="37">
        <v>110000</v>
      </c>
      <c r="H8" s="39" t="s">
        <v>10</v>
      </c>
    </row>
    <row r="9" spans="1:8" s="31" customFormat="1" ht="24.75" customHeight="1">
      <c r="A9" s="35">
        <v>7</v>
      </c>
      <c r="B9" s="36">
        <v>200</v>
      </c>
      <c r="C9" s="37">
        <v>110000</v>
      </c>
      <c r="D9" s="38" t="s">
        <v>9</v>
      </c>
      <c r="E9" s="35">
        <v>29</v>
      </c>
      <c r="F9" s="37">
        <v>245</v>
      </c>
      <c r="G9" s="37">
        <v>110000</v>
      </c>
      <c r="H9" s="39" t="s">
        <v>10</v>
      </c>
    </row>
    <row r="10" spans="1:8" s="31" customFormat="1" ht="24.75" customHeight="1">
      <c r="A10" s="35">
        <v>8</v>
      </c>
      <c r="B10" s="36">
        <v>201</v>
      </c>
      <c r="C10" s="37">
        <v>100000</v>
      </c>
      <c r="D10" s="38" t="s">
        <v>9</v>
      </c>
      <c r="E10" s="35">
        <v>30</v>
      </c>
      <c r="F10" s="37">
        <v>246</v>
      </c>
      <c r="G10" s="37">
        <v>100000</v>
      </c>
      <c r="H10" s="39" t="s">
        <v>10</v>
      </c>
    </row>
    <row r="11" spans="1:8" s="31" customFormat="1" ht="24.75" customHeight="1">
      <c r="A11" s="35">
        <v>9</v>
      </c>
      <c r="B11" s="36">
        <v>202</v>
      </c>
      <c r="C11" s="37">
        <v>100000</v>
      </c>
      <c r="D11" s="38" t="s">
        <v>9</v>
      </c>
      <c r="E11" s="35">
        <v>31</v>
      </c>
      <c r="F11" s="37">
        <v>247</v>
      </c>
      <c r="G11" s="37">
        <v>100000</v>
      </c>
      <c r="H11" s="39" t="s">
        <v>10</v>
      </c>
    </row>
    <row r="12" spans="1:8" s="31" customFormat="1" ht="24.75" customHeight="1">
      <c r="A12" s="35">
        <v>10</v>
      </c>
      <c r="B12" s="36">
        <v>203</v>
      </c>
      <c r="C12" s="37">
        <v>100000</v>
      </c>
      <c r="D12" s="38" t="s">
        <v>9</v>
      </c>
      <c r="E12" s="35">
        <v>32</v>
      </c>
      <c r="F12" s="37">
        <v>248</v>
      </c>
      <c r="G12" s="37">
        <v>100000</v>
      </c>
      <c r="H12" s="39" t="s">
        <v>10</v>
      </c>
    </row>
    <row r="13" spans="1:8" s="31" customFormat="1" ht="24.75" customHeight="1">
      <c r="A13" s="35">
        <v>11</v>
      </c>
      <c r="B13" s="36">
        <v>204</v>
      </c>
      <c r="C13" s="37">
        <v>120000</v>
      </c>
      <c r="D13" s="38" t="s">
        <v>9</v>
      </c>
      <c r="E13" s="35">
        <v>33</v>
      </c>
      <c r="F13" s="37">
        <v>249</v>
      </c>
      <c r="G13" s="37">
        <v>110000</v>
      </c>
      <c r="H13" s="39" t="s">
        <v>10</v>
      </c>
    </row>
    <row r="14" spans="1:8" s="31" customFormat="1" ht="24.75" customHeight="1">
      <c r="A14" s="35">
        <v>12</v>
      </c>
      <c r="B14" s="36">
        <v>205</v>
      </c>
      <c r="C14" s="37">
        <v>100000</v>
      </c>
      <c r="D14" s="38" t="s">
        <v>9</v>
      </c>
      <c r="E14" s="35">
        <v>34</v>
      </c>
      <c r="F14" s="37">
        <v>250</v>
      </c>
      <c r="G14" s="37">
        <v>110000</v>
      </c>
      <c r="H14" s="39" t="s">
        <v>10</v>
      </c>
    </row>
    <row r="15" spans="1:8" s="31" customFormat="1" ht="24.75" customHeight="1">
      <c r="A15" s="35">
        <v>13</v>
      </c>
      <c r="B15" s="36">
        <v>206</v>
      </c>
      <c r="C15" s="37">
        <v>100000</v>
      </c>
      <c r="D15" s="38" t="s">
        <v>9</v>
      </c>
      <c r="E15" s="35">
        <v>35</v>
      </c>
      <c r="F15" s="37">
        <v>251</v>
      </c>
      <c r="G15" s="37">
        <v>120000</v>
      </c>
      <c r="H15" s="39" t="s">
        <v>10</v>
      </c>
    </row>
    <row r="16" spans="1:8" s="31" customFormat="1" ht="24.75" customHeight="1">
      <c r="A16" s="35">
        <v>14</v>
      </c>
      <c r="B16" s="36">
        <v>207</v>
      </c>
      <c r="C16" s="37">
        <v>100000</v>
      </c>
      <c r="D16" s="38" t="s">
        <v>9</v>
      </c>
      <c r="E16" s="35">
        <v>36</v>
      </c>
      <c r="F16" s="37">
        <v>254</v>
      </c>
      <c r="G16" s="37">
        <v>100000</v>
      </c>
      <c r="H16" s="39" t="s">
        <v>10</v>
      </c>
    </row>
    <row r="17" spans="1:8" s="31" customFormat="1" ht="24.75" customHeight="1">
      <c r="A17" s="35">
        <v>15</v>
      </c>
      <c r="B17" s="36">
        <v>208</v>
      </c>
      <c r="C17" s="37">
        <v>100000</v>
      </c>
      <c r="D17" s="38" t="s">
        <v>9</v>
      </c>
      <c r="E17" s="35">
        <v>37</v>
      </c>
      <c r="F17" s="37">
        <v>255</v>
      </c>
      <c r="G17" s="37">
        <v>100000</v>
      </c>
      <c r="H17" s="39" t="s">
        <v>10</v>
      </c>
    </row>
    <row r="18" spans="1:8" s="31" customFormat="1" ht="24.75" customHeight="1">
      <c r="A18" s="35">
        <v>16</v>
      </c>
      <c r="B18" s="36">
        <v>209</v>
      </c>
      <c r="C18" s="37">
        <v>100000</v>
      </c>
      <c r="D18" s="38" t="s">
        <v>9</v>
      </c>
      <c r="E18" s="35">
        <v>38</v>
      </c>
      <c r="F18" s="37">
        <v>256</v>
      </c>
      <c r="G18" s="37">
        <v>100000</v>
      </c>
      <c r="H18" s="39" t="s">
        <v>10</v>
      </c>
    </row>
    <row r="19" spans="1:8" s="31" customFormat="1" ht="24.75" customHeight="1">
      <c r="A19" s="35">
        <v>17</v>
      </c>
      <c r="B19" s="36">
        <v>210</v>
      </c>
      <c r="C19" s="37">
        <v>100000</v>
      </c>
      <c r="D19" s="38" t="s">
        <v>9</v>
      </c>
      <c r="E19" s="35">
        <v>39</v>
      </c>
      <c r="F19" s="37">
        <v>257</v>
      </c>
      <c r="G19" s="37">
        <v>100000</v>
      </c>
      <c r="H19" s="39" t="s">
        <v>10</v>
      </c>
    </row>
    <row r="20" spans="1:8" s="31" customFormat="1" ht="24.75" customHeight="1">
      <c r="A20" s="35">
        <v>18</v>
      </c>
      <c r="B20" s="36">
        <v>211</v>
      </c>
      <c r="C20" s="37">
        <v>100000</v>
      </c>
      <c r="D20" s="39" t="s">
        <v>10</v>
      </c>
      <c r="E20" s="35">
        <v>40</v>
      </c>
      <c r="F20" s="37">
        <v>258</v>
      </c>
      <c r="G20" s="37">
        <v>100000</v>
      </c>
      <c r="H20" s="39" t="s">
        <v>10</v>
      </c>
    </row>
    <row r="21" spans="1:8" s="31" customFormat="1" ht="24.75" customHeight="1">
      <c r="A21" s="35">
        <v>19</v>
      </c>
      <c r="B21" s="40">
        <v>212</v>
      </c>
      <c r="C21" s="41">
        <v>100000</v>
      </c>
      <c r="D21" s="39" t="s">
        <v>10</v>
      </c>
      <c r="E21" s="35">
        <v>41</v>
      </c>
      <c r="F21" s="37">
        <v>259</v>
      </c>
      <c r="G21" s="37">
        <v>100000</v>
      </c>
      <c r="H21" s="39" t="s">
        <v>10</v>
      </c>
    </row>
    <row r="22" spans="1:8" s="31" customFormat="1" ht="24.75" customHeight="1">
      <c r="A22" s="35">
        <v>20</v>
      </c>
      <c r="B22" s="42">
        <v>213</v>
      </c>
      <c r="C22" s="28">
        <v>100000</v>
      </c>
      <c r="D22" s="29"/>
      <c r="E22" s="35">
        <v>42</v>
      </c>
      <c r="F22" s="37">
        <v>260</v>
      </c>
      <c r="G22" s="37">
        <v>100000</v>
      </c>
      <c r="H22" s="39" t="s">
        <v>10</v>
      </c>
    </row>
    <row r="23" spans="1:8" s="31" customFormat="1" ht="24.75" customHeight="1">
      <c r="A23" s="35">
        <v>21</v>
      </c>
      <c r="B23" s="37">
        <v>237</v>
      </c>
      <c r="C23" s="37">
        <v>100000</v>
      </c>
      <c r="D23" s="39" t="s">
        <v>10</v>
      </c>
      <c r="E23" s="35">
        <v>43</v>
      </c>
      <c r="F23" s="37">
        <v>261</v>
      </c>
      <c r="G23" s="37">
        <v>100000</v>
      </c>
      <c r="H23" s="39" t="s">
        <v>10</v>
      </c>
    </row>
    <row r="24" spans="1:8" s="31" customFormat="1" ht="24.75" customHeight="1">
      <c r="A24" s="35">
        <v>22</v>
      </c>
      <c r="B24" s="37">
        <v>238</v>
      </c>
      <c r="C24" s="37">
        <v>100000</v>
      </c>
      <c r="D24" s="39" t="s">
        <v>10</v>
      </c>
      <c r="E24" s="35">
        <v>44</v>
      </c>
      <c r="F24" s="37">
        <v>262</v>
      </c>
      <c r="G24" s="37">
        <v>100000</v>
      </c>
      <c r="H24" s="39" t="s">
        <v>10</v>
      </c>
    </row>
    <row r="25" spans="1:8" ht="33" customHeight="1">
      <c r="A25" s="43"/>
      <c r="E25" s="35">
        <v>45</v>
      </c>
      <c r="F25" s="37">
        <v>263</v>
      </c>
      <c r="G25" s="37">
        <v>100000</v>
      </c>
      <c r="H25" s="39" t="s">
        <v>10</v>
      </c>
    </row>
    <row r="26" spans="1:8" ht="33" customHeight="1">
      <c r="A26" s="44"/>
      <c r="B26" s="44"/>
      <c r="C26" s="44"/>
      <c r="D26" s="44"/>
      <c r="E26" s="44"/>
      <c r="F26" s="44"/>
      <c r="G26" s="44"/>
      <c r="H26" s="44"/>
    </row>
    <row r="27" spans="1:8" ht="33" customHeight="1">
      <c r="A27" s="44" t="s">
        <v>84</v>
      </c>
      <c r="B27" s="44"/>
      <c r="C27" s="44"/>
      <c r="D27" s="44"/>
      <c r="E27" s="44"/>
      <c r="F27" s="44"/>
      <c r="G27" s="44"/>
      <c r="H27" s="44"/>
    </row>
  </sheetData>
  <sheetProtection/>
  <autoFilter ref="A2:H25"/>
  <mergeCells count="2">
    <mergeCell ref="A1:H1"/>
    <mergeCell ref="A27:H27"/>
  </mergeCells>
  <printOptions/>
  <pageMargins left="0.5902777777777778" right="0.5902777777777778" top="0.9840277777777777" bottom="0.5902777777777778" header="0.5111111111111111" footer="0.5111111111111111"/>
  <pageSetup horizontalDpi="600" verticalDpi="6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N13" sqref="N13"/>
    </sheetView>
  </sheetViews>
  <sheetFormatPr defaultColWidth="9.00390625" defaultRowHeight="30.75" customHeight="1"/>
  <cols>
    <col min="1" max="1" width="8.625" style="17" customWidth="1"/>
    <col min="2" max="2" width="10.625" style="1" customWidth="1"/>
    <col min="3" max="3" width="15.625" style="1" customWidth="1"/>
    <col min="4" max="4" width="10.625" style="1" customWidth="1"/>
    <col min="5" max="5" width="8.625" style="18" customWidth="1"/>
    <col min="6" max="6" width="10.625" style="1" customWidth="1"/>
    <col min="7" max="7" width="15.625" style="1" customWidth="1"/>
    <col min="8" max="8" width="10.625" style="1" customWidth="1"/>
    <col min="9" max="16384" width="9.00390625" style="1" customWidth="1"/>
  </cols>
  <sheetData>
    <row r="1" spans="1:8" s="15" customFormat="1" ht="34.5" customHeight="1">
      <c r="A1" s="3" t="s">
        <v>85</v>
      </c>
      <c r="B1" s="3"/>
      <c r="C1" s="3"/>
      <c r="D1" s="3"/>
      <c r="E1" s="3"/>
      <c r="F1" s="3"/>
      <c r="G1" s="3"/>
      <c r="H1" s="3"/>
    </row>
    <row r="2" spans="1:8" s="1" customFormat="1" ht="24.75" customHeight="1">
      <c r="A2" s="4" t="s">
        <v>79</v>
      </c>
      <c r="B2" s="4" t="s">
        <v>80</v>
      </c>
      <c r="C2" s="4" t="s">
        <v>81</v>
      </c>
      <c r="D2" s="4" t="s">
        <v>24</v>
      </c>
      <c r="E2" s="4" t="s">
        <v>79</v>
      </c>
      <c r="F2" s="4" t="s">
        <v>80</v>
      </c>
      <c r="G2" s="4" t="s">
        <v>81</v>
      </c>
      <c r="H2" s="4" t="s">
        <v>24</v>
      </c>
    </row>
    <row r="3" spans="1:8" s="1" customFormat="1" ht="24.75" customHeight="1">
      <c r="A3" s="11">
        <v>1</v>
      </c>
      <c r="B3" s="11">
        <v>214</v>
      </c>
      <c r="C3" s="19">
        <v>100000</v>
      </c>
      <c r="D3" s="20" t="s">
        <v>9</v>
      </c>
      <c r="E3" s="4">
        <v>13</v>
      </c>
      <c r="F3" s="4">
        <v>226</v>
      </c>
      <c r="G3" s="21">
        <v>100000</v>
      </c>
      <c r="H3" s="21"/>
    </row>
    <row r="4" spans="1:8" s="1" customFormat="1" ht="24.75" customHeight="1">
      <c r="A4" s="11">
        <v>2</v>
      </c>
      <c r="B4" s="11">
        <v>215</v>
      </c>
      <c r="C4" s="19">
        <v>100000</v>
      </c>
      <c r="D4" s="20" t="s">
        <v>9</v>
      </c>
      <c r="E4" s="4">
        <v>14</v>
      </c>
      <c r="F4" s="4">
        <v>227</v>
      </c>
      <c r="G4" s="21">
        <v>100000</v>
      </c>
      <c r="H4" s="21"/>
    </row>
    <row r="5" spans="1:8" s="1" customFormat="1" ht="24.75" customHeight="1">
      <c r="A5" s="11">
        <v>3</v>
      </c>
      <c r="B5" s="11">
        <v>216</v>
      </c>
      <c r="C5" s="19">
        <v>100000</v>
      </c>
      <c r="D5" s="20" t="s">
        <v>9</v>
      </c>
      <c r="E5" s="4">
        <v>15</v>
      </c>
      <c r="F5" s="4">
        <v>228</v>
      </c>
      <c r="G5" s="21">
        <v>100000</v>
      </c>
      <c r="H5" s="21"/>
    </row>
    <row r="6" spans="1:8" s="1" customFormat="1" ht="24.75" customHeight="1">
      <c r="A6" s="11">
        <v>4</v>
      </c>
      <c r="B6" s="11">
        <v>217</v>
      </c>
      <c r="C6" s="19">
        <v>100000</v>
      </c>
      <c r="D6" s="20" t="s">
        <v>9</v>
      </c>
      <c r="E6" s="4">
        <v>16</v>
      </c>
      <c r="F6" s="4">
        <v>229</v>
      </c>
      <c r="G6" s="21">
        <v>100000</v>
      </c>
      <c r="H6" s="21"/>
    </row>
    <row r="7" spans="1:8" s="1" customFormat="1" ht="24.75" customHeight="1">
      <c r="A7" s="11">
        <v>5</v>
      </c>
      <c r="B7" s="11">
        <v>218</v>
      </c>
      <c r="C7" s="19">
        <v>100000</v>
      </c>
      <c r="D7" s="20" t="s">
        <v>9</v>
      </c>
      <c r="E7" s="22">
        <v>17</v>
      </c>
      <c r="F7" s="22">
        <v>230</v>
      </c>
      <c r="G7" s="23">
        <v>100000</v>
      </c>
      <c r="H7" s="19" t="s">
        <v>10</v>
      </c>
    </row>
    <row r="8" spans="1:8" s="1" customFormat="1" ht="24.75" customHeight="1">
      <c r="A8" s="11">
        <v>6</v>
      </c>
      <c r="B8" s="11">
        <v>219</v>
      </c>
      <c r="C8" s="19">
        <v>100000</v>
      </c>
      <c r="D8" s="20" t="s">
        <v>9</v>
      </c>
      <c r="E8" s="5">
        <v>18</v>
      </c>
      <c r="F8" s="24">
        <v>231</v>
      </c>
      <c r="G8" s="25">
        <v>120000</v>
      </c>
      <c r="H8" s="21"/>
    </row>
    <row r="9" spans="1:8" s="1" customFormat="1" ht="24.75" customHeight="1">
      <c r="A9" s="11">
        <v>7</v>
      </c>
      <c r="B9" s="11">
        <v>220</v>
      </c>
      <c r="C9" s="19">
        <v>100000</v>
      </c>
      <c r="D9" s="20" t="s">
        <v>9</v>
      </c>
      <c r="E9" s="11">
        <v>19</v>
      </c>
      <c r="F9" s="11">
        <v>232</v>
      </c>
      <c r="G9" s="19">
        <v>100000</v>
      </c>
      <c r="H9" s="19" t="s">
        <v>10</v>
      </c>
    </row>
    <row r="10" spans="1:8" s="1" customFormat="1" ht="24.75" customHeight="1">
      <c r="A10" s="11">
        <v>8</v>
      </c>
      <c r="B10" s="11">
        <v>221</v>
      </c>
      <c r="C10" s="19">
        <v>100000</v>
      </c>
      <c r="D10" s="20" t="s">
        <v>9</v>
      </c>
      <c r="E10" s="8">
        <v>20</v>
      </c>
      <c r="F10" s="8">
        <v>233</v>
      </c>
      <c r="G10" s="26">
        <v>100000</v>
      </c>
      <c r="H10" s="19" t="s">
        <v>10</v>
      </c>
    </row>
    <row r="11" spans="1:8" s="1" customFormat="1" ht="24.75" customHeight="1">
      <c r="A11" s="11">
        <v>9</v>
      </c>
      <c r="B11" s="11">
        <v>222</v>
      </c>
      <c r="C11" s="19">
        <v>100000</v>
      </c>
      <c r="D11" s="20" t="s">
        <v>9</v>
      </c>
      <c r="E11" s="11">
        <v>21</v>
      </c>
      <c r="F11" s="11">
        <v>234</v>
      </c>
      <c r="G11" s="19">
        <v>100000</v>
      </c>
      <c r="H11" s="19" t="s">
        <v>10</v>
      </c>
    </row>
    <row r="12" spans="1:8" s="1" customFormat="1" ht="24.75" customHeight="1">
      <c r="A12" s="11">
        <v>10</v>
      </c>
      <c r="B12" s="11">
        <v>223</v>
      </c>
      <c r="C12" s="19">
        <v>100000</v>
      </c>
      <c r="D12" s="20" t="s">
        <v>9</v>
      </c>
      <c r="E12" s="11">
        <v>22</v>
      </c>
      <c r="F12" s="11">
        <v>235</v>
      </c>
      <c r="G12" s="19">
        <v>100000</v>
      </c>
      <c r="H12" s="19" t="s">
        <v>10</v>
      </c>
    </row>
    <row r="13" spans="1:8" s="1" customFormat="1" ht="24.75" customHeight="1">
      <c r="A13" s="11">
        <v>11</v>
      </c>
      <c r="B13" s="11">
        <v>224</v>
      </c>
      <c r="C13" s="19">
        <v>100000</v>
      </c>
      <c r="D13" s="20" t="s">
        <v>9</v>
      </c>
      <c r="E13" s="27">
        <v>23</v>
      </c>
      <c r="F13" s="28">
        <v>236</v>
      </c>
      <c r="G13" s="28">
        <v>100000</v>
      </c>
      <c r="H13" s="29"/>
    </row>
    <row r="14" spans="1:4" s="16" customFormat="1" ht="24.75" customHeight="1">
      <c r="A14" s="4">
        <v>12</v>
      </c>
      <c r="B14" s="4">
        <v>225</v>
      </c>
      <c r="C14" s="21">
        <v>100000</v>
      </c>
      <c r="D14" s="21"/>
    </row>
    <row r="15" spans="1:8" ht="30.75" customHeight="1">
      <c r="A15" s="14" t="s">
        <v>86</v>
      </c>
      <c r="B15" s="14"/>
      <c r="C15" s="14"/>
      <c r="D15" s="30"/>
      <c r="E15" s="14"/>
      <c r="F15" s="14"/>
      <c r="G15" s="14"/>
      <c r="H15" s="14"/>
    </row>
  </sheetData>
  <sheetProtection/>
  <mergeCells count="1">
    <mergeCell ref="A1:H1"/>
  </mergeCells>
  <printOptions/>
  <pageMargins left="0.5902777777777778" right="0.5902777777777778" top="0.9840277777777777" bottom="0.7875" header="0.5111111111111111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F7" sqref="F7"/>
    </sheetView>
  </sheetViews>
  <sheetFormatPr defaultColWidth="9.00390625" defaultRowHeight="14.25" customHeight="1"/>
  <cols>
    <col min="1" max="1" width="8.625" style="2" customWidth="1"/>
    <col min="2" max="2" width="10.625" style="1" customWidth="1"/>
    <col min="3" max="3" width="15.625" style="1" customWidth="1"/>
    <col min="4" max="4" width="10.625" style="1" customWidth="1"/>
    <col min="5" max="5" width="8.625" style="2" customWidth="1"/>
    <col min="6" max="6" width="10.625" style="1" customWidth="1"/>
    <col min="7" max="7" width="15.625" style="1" customWidth="1"/>
    <col min="8" max="8" width="10.625" style="1" customWidth="1"/>
    <col min="9" max="16384" width="9.00390625" style="1" customWidth="1"/>
  </cols>
  <sheetData>
    <row r="1" spans="1:8" s="1" customFormat="1" ht="34.5" customHeight="1">
      <c r="A1" s="3" t="s">
        <v>87</v>
      </c>
      <c r="B1" s="3"/>
      <c r="C1" s="3"/>
      <c r="D1" s="3"/>
      <c r="E1" s="3"/>
      <c r="F1" s="3"/>
      <c r="G1" s="3"/>
      <c r="H1" s="3"/>
    </row>
    <row r="2" spans="1:8" s="1" customFormat="1" ht="24.75" customHeight="1">
      <c r="A2" s="4" t="s">
        <v>79</v>
      </c>
      <c r="B2" s="4" t="s">
        <v>80</v>
      </c>
      <c r="C2" s="4" t="s">
        <v>81</v>
      </c>
      <c r="D2" s="4" t="s">
        <v>24</v>
      </c>
      <c r="E2" s="4" t="s">
        <v>79</v>
      </c>
      <c r="F2" s="4" t="s">
        <v>80</v>
      </c>
      <c r="G2" s="4" t="s">
        <v>81</v>
      </c>
      <c r="H2" s="4" t="s">
        <v>24</v>
      </c>
    </row>
    <row r="3" spans="1:8" s="1" customFormat="1" ht="24.75" customHeight="1">
      <c r="A3" s="4">
        <v>1</v>
      </c>
      <c r="B3" s="5">
        <v>322</v>
      </c>
      <c r="C3" s="6">
        <v>110000</v>
      </c>
      <c r="D3" s="6"/>
      <c r="E3" s="5">
        <v>23</v>
      </c>
      <c r="F3" s="5">
        <v>366</v>
      </c>
      <c r="G3" s="6">
        <v>100000</v>
      </c>
      <c r="H3" s="7"/>
    </row>
    <row r="4" spans="1:8" s="1" customFormat="1" ht="24.75" customHeight="1">
      <c r="A4" s="4">
        <v>2</v>
      </c>
      <c r="B4" s="5">
        <v>323</v>
      </c>
      <c r="C4" s="6">
        <v>120000</v>
      </c>
      <c r="D4" s="6"/>
      <c r="E4" s="5">
        <v>24</v>
      </c>
      <c r="F4" s="5">
        <v>367</v>
      </c>
      <c r="G4" s="6">
        <v>100000</v>
      </c>
      <c r="H4" s="7"/>
    </row>
    <row r="5" spans="1:8" s="1" customFormat="1" ht="24.75" customHeight="1">
      <c r="A5" s="4">
        <v>3</v>
      </c>
      <c r="B5" s="5">
        <v>324</v>
      </c>
      <c r="C5" s="6">
        <v>110000</v>
      </c>
      <c r="D5" s="6"/>
      <c r="E5" s="5">
        <v>25</v>
      </c>
      <c r="F5" s="5">
        <v>368</v>
      </c>
      <c r="G5" s="6">
        <v>110000</v>
      </c>
      <c r="H5" s="7"/>
    </row>
    <row r="6" spans="1:8" s="1" customFormat="1" ht="24.75" customHeight="1">
      <c r="A6" s="4">
        <v>4</v>
      </c>
      <c r="B6" s="5">
        <v>338</v>
      </c>
      <c r="C6" s="6">
        <v>120000</v>
      </c>
      <c r="D6" s="6"/>
      <c r="E6" s="5">
        <v>26</v>
      </c>
      <c r="F6" s="5">
        <v>369</v>
      </c>
      <c r="G6" s="6">
        <v>110000</v>
      </c>
      <c r="H6" s="7"/>
    </row>
    <row r="7" spans="1:8" s="1" customFormat="1" ht="24.75" customHeight="1">
      <c r="A7" s="8">
        <v>5</v>
      </c>
      <c r="B7" s="8">
        <v>339</v>
      </c>
      <c r="C7" s="9">
        <v>100000</v>
      </c>
      <c r="D7" s="10" t="s">
        <v>10</v>
      </c>
      <c r="E7" s="5">
        <v>27</v>
      </c>
      <c r="F7" s="5">
        <v>370</v>
      </c>
      <c r="G7" s="6">
        <v>100000</v>
      </c>
      <c r="H7" s="7"/>
    </row>
    <row r="8" spans="1:8" s="1" customFormat="1" ht="24.75" customHeight="1">
      <c r="A8" s="4">
        <v>6</v>
      </c>
      <c r="B8" s="5">
        <v>340</v>
      </c>
      <c r="C8" s="6">
        <v>100000</v>
      </c>
      <c r="D8" s="6"/>
      <c r="E8" s="5">
        <v>28</v>
      </c>
      <c r="F8" s="5">
        <v>371</v>
      </c>
      <c r="G8" s="6">
        <v>100000</v>
      </c>
      <c r="H8" s="7"/>
    </row>
    <row r="9" spans="1:8" s="1" customFormat="1" ht="24.75" customHeight="1">
      <c r="A9" s="4">
        <v>7</v>
      </c>
      <c r="B9" s="5">
        <v>341</v>
      </c>
      <c r="C9" s="6">
        <v>100000</v>
      </c>
      <c r="D9" s="6"/>
      <c r="E9" s="5">
        <v>29</v>
      </c>
      <c r="F9" s="5">
        <v>372</v>
      </c>
      <c r="G9" s="6">
        <v>100000</v>
      </c>
      <c r="H9" s="7"/>
    </row>
    <row r="10" spans="1:8" s="1" customFormat="1" ht="24.75" customHeight="1">
      <c r="A10" s="4">
        <v>8</v>
      </c>
      <c r="B10" s="5">
        <v>342</v>
      </c>
      <c r="C10" s="6">
        <v>100000</v>
      </c>
      <c r="D10" s="6"/>
      <c r="E10" s="5">
        <v>30</v>
      </c>
      <c r="F10" s="5">
        <v>373</v>
      </c>
      <c r="G10" s="6">
        <v>100000</v>
      </c>
      <c r="H10" s="7"/>
    </row>
    <row r="11" spans="1:8" s="1" customFormat="1" ht="24.75" customHeight="1">
      <c r="A11" s="4">
        <v>9</v>
      </c>
      <c r="B11" s="5">
        <v>343</v>
      </c>
      <c r="C11" s="6">
        <v>100000</v>
      </c>
      <c r="D11" s="6"/>
      <c r="E11" s="5">
        <v>31</v>
      </c>
      <c r="F11" s="5">
        <v>374</v>
      </c>
      <c r="G11" s="6">
        <v>100000</v>
      </c>
      <c r="H11" s="7"/>
    </row>
    <row r="12" spans="1:8" s="1" customFormat="1" ht="24.75" customHeight="1">
      <c r="A12" s="4">
        <v>10</v>
      </c>
      <c r="B12" s="5">
        <v>344</v>
      </c>
      <c r="C12" s="6">
        <v>100000</v>
      </c>
      <c r="D12" s="6"/>
      <c r="E12" s="11">
        <v>32</v>
      </c>
      <c r="F12" s="11">
        <v>375</v>
      </c>
      <c r="G12" s="10">
        <v>100000</v>
      </c>
      <c r="H12" s="10" t="s">
        <v>10</v>
      </c>
    </row>
    <row r="13" spans="1:8" s="1" customFormat="1" ht="24.75" customHeight="1">
      <c r="A13" s="4">
        <v>11</v>
      </c>
      <c r="B13" s="5">
        <v>345</v>
      </c>
      <c r="C13" s="6">
        <v>100000</v>
      </c>
      <c r="D13" s="6"/>
      <c r="E13" s="11">
        <v>33</v>
      </c>
      <c r="F13" s="11">
        <v>376</v>
      </c>
      <c r="G13" s="10">
        <v>100000</v>
      </c>
      <c r="H13" s="10" t="s">
        <v>10</v>
      </c>
    </row>
    <row r="14" spans="1:8" s="1" customFormat="1" ht="24.75" customHeight="1">
      <c r="A14" s="4">
        <v>12</v>
      </c>
      <c r="B14" s="5">
        <v>346</v>
      </c>
      <c r="C14" s="6">
        <v>100000</v>
      </c>
      <c r="D14" s="6"/>
      <c r="E14" s="5">
        <v>34</v>
      </c>
      <c r="F14" s="5">
        <v>377</v>
      </c>
      <c r="G14" s="6">
        <v>100000</v>
      </c>
      <c r="H14" s="7"/>
    </row>
    <row r="15" spans="1:8" s="1" customFormat="1" ht="24.75" customHeight="1">
      <c r="A15" s="4">
        <v>13</v>
      </c>
      <c r="B15" s="5">
        <v>347</v>
      </c>
      <c r="C15" s="6">
        <v>100000</v>
      </c>
      <c r="D15" s="6"/>
      <c r="E15" s="11">
        <v>35</v>
      </c>
      <c r="F15" s="11">
        <v>378</v>
      </c>
      <c r="G15" s="10">
        <v>100000</v>
      </c>
      <c r="H15" s="10" t="s">
        <v>10</v>
      </c>
    </row>
    <row r="16" spans="1:8" s="1" customFormat="1" ht="24.75" customHeight="1">
      <c r="A16" s="4">
        <v>14</v>
      </c>
      <c r="B16" s="5">
        <v>348</v>
      </c>
      <c r="C16" s="6">
        <v>100000</v>
      </c>
      <c r="D16" s="6"/>
      <c r="E16" s="5">
        <v>36</v>
      </c>
      <c r="F16" s="5">
        <v>379</v>
      </c>
      <c r="G16" s="6">
        <v>100000</v>
      </c>
      <c r="H16" s="7"/>
    </row>
    <row r="17" spans="1:8" s="1" customFormat="1" ht="24.75" customHeight="1">
      <c r="A17" s="4">
        <v>15</v>
      </c>
      <c r="B17" s="5">
        <v>349</v>
      </c>
      <c r="C17" s="6">
        <v>100000</v>
      </c>
      <c r="D17" s="6"/>
      <c r="E17" s="5">
        <v>37</v>
      </c>
      <c r="F17" s="5">
        <v>380</v>
      </c>
      <c r="G17" s="6">
        <v>100000</v>
      </c>
      <c r="H17" s="7"/>
    </row>
    <row r="18" spans="1:8" s="1" customFormat="1" ht="24.75" customHeight="1">
      <c r="A18" s="4">
        <v>16</v>
      </c>
      <c r="B18" s="5">
        <v>350</v>
      </c>
      <c r="C18" s="6">
        <v>100000</v>
      </c>
      <c r="D18" s="6"/>
      <c r="E18" s="5">
        <v>38</v>
      </c>
      <c r="F18" s="5">
        <v>381</v>
      </c>
      <c r="G18" s="6">
        <v>100000</v>
      </c>
      <c r="H18" s="7"/>
    </row>
    <row r="19" spans="1:8" s="1" customFormat="1" ht="24.75" customHeight="1">
      <c r="A19" s="4">
        <v>17</v>
      </c>
      <c r="B19" s="5">
        <v>351</v>
      </c>
      <c r="C19" s="6">
        <v>100000</v>
      </c>
      <c r="D19" s="6"/>
      <c r="E19" s="5">
        <v>39</v>
      </c>
      <c r="F19" s="5">
        <v>382</v>
      </c>
      <c r="G19" s="6">
        <v>100000</v>
      </c>
      <c r="H19" s="7"/>
    </row>
    <row r="20" spans="1:8" s="1" customFormat="1" ht="24.75" customHeight="1">
      <c r="A20" s="4">
        <v>18</v>
      </c>
      <c r="B20" s="5">
        <v>352</v>
      </c>
      <c r="C20" s="6">
        <v>100000</v>
      </c>
      <c r="D20" s="6"/>
      <c r="E20" s="5">
        <v>40</v>
      </c>
      <c r="F20" s="5">
        <v>383</v>
      </c>
      <c r="G20" s="6">
        <v>100000</v>
      </c>
      <c r="H20" s="7"/>
    </row>
    <row r="21" spans="1:8" s="1" customFormat="1" ht="24.75" customHeight="1">
      <c r="A21" s="4">
        <v>19</v>
      </c>
      <c r="B21" s="5">
        <v>353</v>
      </c>
      <c r="C21" s="6">
        <v>100000</v>
      </c>
      <c r="D21" s="6"/>
      <c r="E21" s="5">
        <v>41</v>
      </c>
      <c r="F21" s="5">
        <v>410</v>
      </c>
      <c r="G21" s="6">
        <v>100000</v>
      </c>
      <c r="H21" s="7"/>
    </row>
    <row r="22" spans="1:8" s="1" customFormat="1" ht="24.75" customHeight="1">
      <c r="A22" s="4">
        <v>20</v>
      </c>
      <c r="B22" s="5">
        <v>354</v>
      </c>
      <c r="C22" s="6">
        <v>110000</v>
      </c>
      <c r="D22" s="6"/>
      <c r="E22" s="5">
        <v>42</v>
      </c>
      <c r="F22" s="5">
        <v>411</v>
      </c>
      <c r="G22" s="6">
        <v>100000</v>
      </c>
      <c r="H22" s="7"/>
    </row>
    <row r="23" spans="1:8" s="1" customFormat="1" ht="24.75" customHeight="1">
      <c r="A23" s="4">
        <v>21</v>
      </c>
      <c r="B23" s="5">
        <v>355</v>
      </c>
      <c r="C23" s="6">
        <v>110000</v>
      </c>
      <c r="D23" s="6"/>
      <c r="E23" s="5">
        <v>43</v>
      </c>
      <c r="F23" s="5">
        <v>412</v>
      </c>
      <c r="G23" s="6">
        <v>100000</v>
      </c>
      <c r="H23" s="7"/>
    </row>
    <row r="24" spans="1:8" s="1" customFormat="1" ht="24.75" customHeight="1">
      <c r="A24" s="4">
        <v>22</v>
      </c>
      <c r="B24" s="5">
        <v>365</v>
      </c>
      <c r="C24" s="6">
        <v>100000</v>
      </c>
      <c r="D24" s="6"/>
      <c r="E24" s="12"/>
      <c r="F24" s="12"/>
      <c r="G24" s="6"/>
      <c r="H24" s="13"/>
    </row>
    <row r="25" spans="1:8" ht="33" customHeight="1">
      <c r="A25" s="14" t="s">
        <v>88</v>
      </c>
      <c r="B25" s="14"/>
      <c r="C25" s="14"/>
      <c r="D25" s="14"/>
      <c r="E25" s="14"/>
      <c r="F25" s="14"/>
      <c r="G25" s="14"/>
      <c r="H25" s="14"/>
    </row>
  </sheetData>
  <sheetProtection/>
  <mergeCells count="2">
    <mergeCell ref="A1:H1"/>
    <mergeCell ref="A25:H25"/>
  </mergeCells>
  <printOptions/>
  <pageMargins left="0.5902777777777778" right="0.5902777777777778" top="0.9840277777777777" bottom="0.5902777777777778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J16" sqref="J16"/>
    </sheetView>
  </sheetViews>
  <sheetFormatPr defaultColWidth="9.00390625" defaultRowHeight="13.5"/>
  <cols>
    <col min="1" max="1" width="10.50390625" style="0" customWidth="1"/>
    <col min="2" max="6" width="14.875" style="0" customWidth="1"/>
    <col min="7" max="8" width="14.875" style="0" hidden="1" customWidth="1"/>
    <col min="9" max="250" width="14.875" style="0" customWidth="1"/>
  </cols>
  <sheetData>
    <row r="1" spans="1:6" ht="33" customHeight="1">
      <c r="A1" s="110" t="s">
        <v>11</v>
      </c>
      <c r="B1" s="111"/>
      <c r="C1" s="111"/>
      <c r="D1" s="111"/>
      <c r="E1" s="111"/>
      <c r="F1" s="111"/>
    </row>
    <row r="2" spans="1:6" ht="60" customHeight="1">
      <c r="A2" s="112" t="s">
        <v>12</v>
      </c>
      <c r="B2" s="113"/>
      <c r="C2" s="113"/>
      <c r="D2" s="113"/>
      <c r="E2" s="113"/>
      <c r="F2" s="113"/>
    </row>
    <row r="3" spans="1:7" ht="22.5" customHeight="1">
      <c r="A3" s="90" t="s">
        <v>2</v>
      </c>
      <c r="B3" s="114" t="s">
        <v>3</v>
      </c>
      <c r="C3" s="115" t="s">
        <v>4</v>
      </c>
      <c r="D3" s="114"/>
      <c r="E3" s="115" t="s">
        <v>5</v>
      </c>
      <c r="F3" s="90"/>
      <c r="G3" t="e">
        <f>SUM(G5:G25)</f>
        <v>#REF!</v>
      </c>
    </row>
    <row r="4" spans="1:6" ht="22.5" customHeight="1">
      <c r="A4" s="74">
        <v>11</v>
      </c>
      <c r="B4" s="116" t="s">
        <v>3</v>
      </c>
      <c r="C4" s="142" t="s">
        <v>6</v>
      </c>
      <c r="D4" s="143" t="s">
        <v>7</v>
      </c>
      <c r="E4" s="142" t="s">
        <v>6</v>
      </c>
      <c r="F4" s="144" t="s">
        <v>7</v>
      </c>
    </row>
    <row r="5" spans="1:8" ht="27.75" customHeight="1">
      <c r="A5" s="74"/>
      <c r="B5" s="116" t="s">
        <v>8</v>
      </c>
      <c r="C5" s="100" t="s">
        <v>10</v>
      </c>
      <c r="D5" s="100" t="s">
        <v>9</v>
      </c>
      <c r="E5" s="100" t="s">
        <v>9</v>
      </c>
      <c r="F5" s="100" t="s">
        <v>9</v>
      </c>
      <c r="G5" t="e">
        <f>SUM(#REF!)</f>
        <v>#REF!</v>
      </c>
      <c r="H5">
        <f>SUM(C5:F5)</f>
        <v>0</v>
      </c>
    </row>
    <row r="6" spans="1:8" ht="22.5" customHeight="1">
      <c r="A6" s="74">
        <v>10</v>
      </c>
      <c r="B6" s="116" t="s">
        <v>3</v>
      </c>
      <c r="C6" s="126">
        <v>1002</v>
      </c>
      <c r="D6" s="145">
        <v>1001</v>
      </c>
      <c r="E6" s="126">
        <v>1002</v>
      </c>
      <c r="F6" s="146">
        <v>1001</v>
      </c>
      <c r="H6">
        <f>H5*11</f>
        <v>0</v>
      </c>
    </row>
    <row r="7" spans="1:7" ht="27.75" customHeight="1">
      <c r="A7" s="74"/>
      <c r="B7" s="116" t="s">
        <v>8</v>
      </c>
      <c r="C7" s="100" t="s">
        <v>10</v>
      </c>
      <c r="D7" s="100" t="s">
        <v>10</v>
      </c>
      <c r="E7" s="100" t="s">
        <v>10</v>
      </c>
      <c r="F7" s="100" t="s">
        <v>10</v>
      </c>
      <c r="G7" t="e">
        <f>SUM(#REF!)</f>
        <v>#REF!</v>
      </c>
    </row>
    <row r="8" spans="1:6" ht="22.5" customHeight="1">
      <c r="A8" s="74">
        <v>9</v>
      </c>
      <c r="B8" s="116" t="s">
        <v>3</v>
      </c>
      <c r="C8" s="126">
        <v>902</v>
      </c>
      <c r="D8" s="145">
        <v>901</v>
      </c>
      <c r="E8" s="126">
        <v>902</v>
      </c>
      <c r="F8" s="146">
        <v>901</v>
      </c>
    </row>
    <row r="9" spans="1:7" ht="27.75" customHeight="1">
      <c r="A9" s="74"/>
      <c r="B9" s="116" t="s">
        <v>8</v>
      </c>
      <c r="C9" s="100" t="s">
        <v>10</v>
      </c>
      <c r="D9" s="100" t="s">
        <v>10</v>
      </c>
      <c r="E9" s="100" t="s">
        <v>10</v>
      </c>
      <c r="F9" s="100" t="s">
        <v>10</v>
      </c>
      <c r="G9" t="e">
        <f>SUM(#REF!)</f>
        <v>#REF!</v>
      </c>
    </row>
    <row r="10" spans="1:6" ht="22.5" customHeight="1">
      <c r="A10" s="74">
        <v>8</v>
      </c>
      <c r="B10" s="116" t="s">
        <v>3</v>
      </c>
      <c r="C10" s="126">
        <v>802</v>
      </c>
      <c r="D10" s="145">
        <v>801</v>
      </c>
      <c r="E10" s="126">
        <v>802</v>
      </c>
      <c r="F10" s="146">
        <v>801</v>
      </c>
    </row>
    <row r="11" spans="1:7" ht="27.75" customHeight="1">
      <c r="A11" s="74"/>
      <c r="B11" s="116" t="s">
        <v>8</v>
      </c>
      <c r="C11" s="100" t="s">
        <v>10</v>
      </c>
      <c r="D11" s="100" t="s">
        <v>10</v>
      </c>
      <c r="E11" s="100" t="s">
        <v>10</v>
      </c>
      <c r="F11" s="100" t="s">
        <v>10</v>
      </c>
      <c r="G11" t="e">
        <f>SUM(#REF!)</f>
        <v>#REF!</v>
      </c>
    </row>
    <row r="12" spans="1:6" ht="22.5" customHeight="1">
      <c r="A12" s="74">
        <v>7</v>
      </c>
      <c r="B12" s="116" t="s">
        <v>3</v>
      </c>
      <c r="C12" s="126">
        <v>702</v>
      </c>
      <c r="D12" s="145">
        <v>701</v>
      </c>
      <c r="E12" s="126">
        <v>702</v>
      </c>
      <c r="F12" s="146">
        <v>701</v>
      </c>
    </row>
    <row r="13" spans="1:7" ht="27.75" customHeight="1">
      <c r="A13" s="74"/>
      <c r="B13" s="116" t="s">
        <v>8</v>
      </c>
      <c r="C13" s="100" t="s">
        <v>10</v>
      </c>
      <c r="D13" s="100" t="s">
        <v>10</v>
      </c>
      <c r="E13" s="100" t="s">
        <v>10</v>
      </c>
      <c r="F13" s="100" t="s">
        <v>10</v>
      </c>
      <c r="G13" t="e">
        <f>SUM(#REF!)</f>
        <v>#REF!</v>
      </c>
    </row>
    <row r="14" spans="1:6" ht="22.5" customHeight="1">
      <c r="A14" s="74">
        <v>6</v>
      </c>
      <c r="B14" s="116" t="s">
        <v>3</v>
      </c>
      <c r="C14" s="126">
        <v>602</v>
      </c>
      <c r="D14" s="145">
        <v>601</v>
      </c>
      <c r="E14" s="126">
        <v>602</v>
      </c>
      <c r="F14" s="146">
        <v>601</v>
      </c>
    </row>
    <row r="15" spans="1:7" ht="27.75" customHeight="1">
      <c r="A15" s="74"/>
      <c r="B15" s="116" t="s">
        <v>8</v>
      </c>
      <c r="C15" s="100" t="s">
        <v>10</v>
      </c>
      <c r="D15" s="100" t="s">
        <v>10</v>
      </c>
      <c r="E15" s="100" t="s">
        <v>10</v>
      </c>
      <c r="F15" s="100" t="s">
        <v>10</v>
      </c>
      <c r="G15" t="e">
        <f>SUM(#REF!)</f>
        <v>#REF!</v>
      </c>
    </row>
    <row r="16" spans="1:6" ht="22.5" customHeight="1">
      <c r="A16" s="74">
        <v>5</v>
      </c>
      <c r="B16" s="116" t="s">
        <v>3</v>
      </c>
      <c r="C16" s="126">
        <v>502</v>
      </c>
      <c r="D16" s="145">
        <v>501</v>
      </c>
      <c r="E16" s="147">
        <v>502</v>
      </c>
      <c r="F16" s="146">
        <v>501</v>
      </c>
    </row>
    <row r="17" spans="1:7" ht="27.75" customHeight="1">
      <c r="A17" s="74"/>
      <c r="B17" s="116" t="s">
        <v>8</v>
      </c>
      <c r="C17" s="100" t="s">
        <v>10</v>
      </c>
      <c r="D17" s="148" t="s">
        <v>10</v>
      </c>
      <c r="E17" s="148" t="s">
        <v>10</v>
      </c>
      <c r="F17" s="100" t="s">
        <v>10</v>
      </c>
      <c r="G17" t="e">
        <f>SUM(#REF!)</f>
        <v>#REF!</v>
      </c>
    </row>
    <row r="18" spans="1:6" ht="22.5" customHeight="1">
      <c r="A18" s="74">
        <v>4</v>
      </c>
      <c r="B18" s="116" t="s">
        <v>3</v>
      </c>
      <c r="C18" s="126">
        <v>402</v>
      </c>
      <c r="D18" s="145">
        <v>401</v>
      </c>
      <c r="E18" s="126">
        <v>402</v>
      </c>
      <c r="F18" s="146">
        <v>401</v>
      </c>
    </row>
    <row r="19" spans="1:7" ht="27.75" customHeight="1">
      <c r="A19" s="74"/>
      <c r="B19" s="116" t="s">
        <v>8</v>
      </c>
      <c r="C19" s="100" t="s">
        <v>9</v>
      </c>
      <c r="D19" s="100" t="s">
        <v>9</v>
      </c>
      <c r="E19" s="100" t="s">
        <v>9</v>
      </c>
      <c r="F19" s="100" t="s">
        <v>9</v>
      </c>
      <c r="G19" t="e">
        <f>SUM(#REF!)</f>
        <v>#REF!</v>
      </c>
    </row>
    <row r="20" spans="1:6" ht="22.5" customHeight="1">
      <c r="A20" s="74">
        <v>3</v>
      </c>
      <c r="B20" s="116" t="s">
        <v>3</v>
      </c>
      <c r="C20" s="126">
        <v>302</v>
      </c>
      <c r="D20" s="145">
        <v>301</v>
      </c>
      <c r="E20" s="126">
        <v>302</v>
      </c>
      <c r="F20" s="146">
        <v>301</v>
      </c>
    </row>
    <row r="21" spans="1:7" ht="27.75" customHeight="1">
      <c r="A21" s="74"/>
      <c r="B21" s="116" t="s">
        <v>8</v>
      </c>
      <c r="C21" s="100" t="s">
        <v>9</v>
      </c>
      <c r="D21" s="100" t="s">
        <v>9</v>
      </c>
      <c r="E21" s="100" t="s">
        <v>9</v>
      </c>
      <c r="F21" s="100" t="s">
        <v>10</v>
      </c>
      <c r="G21" t="e">
        <f>SUM(#REF!)</f>
        <v>#REF!</v>
      </c>
    </row>
    <row r="22" spans="1:6" ht="22.5" customHeight="1">
      <c r="A22" s="74">
        <v>2</v>
      </c>
      <c r="B22" s="116" t="s">
        <v>3</v>
      </c>
      <c r="C22" s="126">
        <v>202</v>
      </c>
      <c r="D22" s="145">
        <v>201</v>
      </c>
      <c r="E22" s="126">
        <v>202</v>
      </c>
      <c r="F22" s="146">
        <v>201</v>
      </c>
    </row>
    <row r="23" spans="1:7" ht="27.75" customHeight="1">
      <c r="A23" s="74"/>
      <c r="B23" s="116" t="s">
        <v>8</v>
      </c>
      <c r="C23" s="100" t="s">
        <v>9</v>
      </c>
      <c r="D23" s="100" t="s">
        <v>9</v>
      </c>
      <c r="E23" s="100" t="s">
        <v>9</v>
      </c>
      <c r="F23" s="100" t="s">
        <v>9</v>
      </c>
      <c r="G23" t="e">
        <f>SUM(#REF!)</f>
        <v>#REF!</v>
      </c>
    </row>
    <row r="24" spans="1:6" ht="22.5" customHeight="1">
      <c r="A24" s="74">
        <v>1</v>
      </c>
      <c r="B24" s="114" t="s">
        <v>3</v>
      </c>
      <c r="C24" s="149">
        <v>102</v>
      </c>
      <c r="D24" s="150">
        <v>101</v>
      </c>
      <c r="E24" s="149">
        <v>102</v>
      </c>
      <c r="F24" s="149">
        <v>101</v>
      </c>
    </row>
    <row r="25" spans="1:7" ht="27.75" customHeight="1">
      <c r="A25" s="74"/>
      <c r="B25" s="116" t="s">
        <v>8</v>
      </c>
      <c r="C25" s="100" t="s">
        <v>9</v>
      </c>
      <c r="D25" s="100" t="s">
        <v>9</v>
      </c>
      <c r="E25" s="100" t="s">
        <v>9</v>
      </c>
      <c r="F25" s="100" t="s">
        <v>9</v>
      </c>
      <c r="G25" t="e">
        <f>SUM(#REF!)</f>
        <v>#REF!</v>
      </c>
    </row>
  </sheetData>
  <sheetProtection/>
  <mergeCells count="15">
    <mergeCell ref="A1:F1"/>
    <mergeCell ref="A2:F2"/>
    <mergeCell ref="C3:D3"/>
    <mergeCell ref="E3:F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rintOptions/>
  <pageMargins left="0.5902777777777778" right="0.5902777777777778" top="0.9840277777777777" bottom="0.5902777777777778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0">
      <selection activeCell="C16" sqref="C16"/>
    </sheetView>
  </sheetViews>
  <sheetFormatPr defaultColWidth="9.00390625" defaultRowHeight="18.75" customHeight="1"/>
  <cols>
    <col min="1" max="1" width="8.625" style="131" customWidth="1"/>
    <col min="2" max="2" width="16.625" style="131" customWidth="1"/>
    <col min="3" max="3" width="32.625" style="132" customWidth="1"/>
    <col min="4" max="4" width="32.625" style="133" customWidth="1"/>
    <col min="5" max="6" width="12.875" style="131" hidden="1" customWidth="1"/>
    <col min="7" max="7" width="9.00390625" style="131" customWidth="1"/>
    <col min="8" max="8" width="11.25390625" style="131" customWidth="1"/>
    <col min="9" max="26" width="9.00390625" style="131" customWidth="1"/>
    <col min="27" max="218" width="36.875" style="131" customWidth="1"/>
    <col min="219" max="242" width="9.00390625" style="131" customWidth="1"/>
    <col min="243" max="252" width="9.00390625" style="134" customWidth="1"/>
  </cols>
  <sheetData>
    <row r="1" spans="1:5" ht="33" customHeight="1">
      <c r="A1" s="110" t="s">
        <v>13</v>
      </c>
      <c r="B1" s="135"/>
      <c r="C1" s="135"/>
      <c r="D1" s="135"/>
      <c r="E1" s="133"/>
    </row>
    <row r="2" spans="1:5" ht="60" customHeight="1">
      <c r="A2" s="112" t="s">
        <v>14</v>
      </c>
      <c r="B2" s="113"/>
      <c r="C2" s="113"/>
      <c r="D2" s="113"/>
      <c r="E2" s="133"/>
    </row>
    <row r="3" spans="1:5" ht="22.5" customHeight="1">
      <c r="A3" s="90" t="s">
        <v>2</v>
      </c>
      <c r="B3" s="90" t="s">
        <v>3</v>
      </c>
      <c r="C3" s="90" t="s">
        <v>5</v>
      </c>
      <c r="D3" s="90"/>
      <c r="E3" s="133"/>
    </row>
    <row r="4" spans="1:242" s="1" customFormat="1" ht="22.5" customHeight="1">
      <c r="A4" s="74">
        <v>11</v>
      </c>
      <c r="B4" s="90" t="s">
        <v>3</v>
      </c>
      <c r="C4" s="136" t="s">
        <v>6</v>
      </c>
      <c r="D4" s="136" t="s">
        <v>7</v>
      </c>
      <c r="E4" s="137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</row>
    <row r="5" spans="1:242" s="1" customFormat="1" ht="27.75" customHeight="1">
      <c r="A5" s="74"/>
      <c r="B5" s="74" t="s">
        <v>15</v>
      </c>
      <c r="C5" s="20" t="s">
        <v>9</v>
      </c>
      <c r="D5" s="20" t="s">
        <v>9</v>
      </c>
      <c r="E5" s="137" t="e">
        <f>SUM(#REF!)</f>
        <v>#REF!</v>
      </c>
      <c r="F5" s="138" t="e">
        <f>#REF!*#REF!+#REF!*#REF!</f>
        <v>#REF!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</row>
    <row r="6" spans="1:242" s="1" customFormat="1" ht="22.5" customHeight="1">
      <c r="A6" s="74">
        <v>10</v>
      </c>
      <c r="B6" s="90" t="s">
        <v>3</v>
      </c>
      <c r="C6" s="136">
        <v>1002</v>
      </c>
      <c r="D6" s="136">
        <v>1001</v>
      </c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</row>
    <row r="7" spans="1:242" s="1" customFormat="1" ht="27.75" customHeight="1">
      <c r="A7" s="74"/>
      <c r="B7" s="74" t="s">
        <v>15</v>
      </c>
      <c r="C7" s="20" t="s">
        <v>9</v>
      </c>
      <c r="D7" s="20" t="s">
        <v>10</v>
      </c>
      <c r="E7" s="137" t="e">
        <f>SUM(#REF!)</f>
        <v>#REF!</v>
      </c>
      <c r="F7" s="138" t="e">
        <f>#REF!*#REF!+#REF!*#REF!</f>
        <v>#REF!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</row>
    <row r="8" spans="1:242" s="1" customFormat="1" ht="22.5" customHeight="1">
      <c r="A8" s="74">
        <v>9</v>
      </c>
      <c r="B8" s="90" t="s">
        <v>3</v>
      </c>
      <c r="C8" s="139">
        <v>902</v>
      </c>
      <c r="D8" s="136">
        <v>901</v>
      </c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</row>
    <row r="9" spans="1:242" s="1" customFormat="1" ht="27.75" customHeight="1">
      <c r="A9" s="74"/>
      <c r="B9" s="74" t="s">
        <v>15</v>
      </c>
      <c r="C9" s="20" t="s">
        <v>10</v>
      </c>
      <c r="D9" s="20" t="s">
        <v>10</v>
      </c>
      <c r="E9" s="137" t="e">
        <f>SUM(#REF!)</f>
        <v>#REF!</v>
      </c>
      <c r="F9" s="138" t="e">
        <f>#REF!*#REF!+#REF!*#REF!</f>
        <v>#REF!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</row>
    <row r="10" spans="1:242" s="1" customFormat="1" ht="22.5" customHeight="1">
      <c r="A10" s="74">
        <v>8</v>
      </c>
      <c r="B10" s="90" t="s">
        <v>3</v>
      </c>
      <c r="C10" s="75">
        <v>802</v>
      </c>
      <c r="D10" s="136">
        <v>801</v>
      </c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</row>
    <row r="11" spans="1:242" s="1" customFormat="1" ht="27.75" customHeight="1">
      <c r="A11" s="74"/>
      <c r="B11" s="74" t="s">
        <v>15</v>
      </c>
      <c r="C11" s="140">
        <v>143</v>
      </c>
      <c r="D11" s="20" t="s">
        <v>10</v>
      </c>
      <c r="E11" s="137" t="e">
        <f>SUM(#REF!)</f>
        <v>#REF!</v>
      </c>
      <c r="F11" s="138" t="e">
        <f>#REF!*#REF!+#REF!*#REF!</f>
        <v>#REF!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</row>
    <row r="12" spans="1:242" s="1" customFormat="1" ht="22.5" customHeight="1">
      <c r="A12" s="74">
        <v>7</v>
      </c>
      <c r="B12" s="90" t="s">
        <v>3</v>
      </c>
      <c r="C12" s="75">
        <v>702</v>
      </c>
      <c r="D12" s="136">
        <v>701</v>
      </c>
      <c r="E12" s="13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</row>
    <row r="13" spans="1:242" s="1" customFormat="1" ht="27.75" customHeight="1">
      <c r="A13" s="74"/>
      <c r="B13" s="74" t="s">
        <v>15</v>
      </c>
      <c r="C13" s="140">
        <v>143</v>
      </c>
      <c r="D13" s="20" t="s">
        <v>10</v>
      </c>
      <c r="E13" s="137" t="e">
        <f>SUM(#REF!)</f>
        <v>#REF!</v>
      </c>
      <c r="F13" s="138" t="e">
        <f>#REF!*#REF!+#REF!*#REF!</f>
        <v>#REF!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</row>
    <row r="14" spans="1:242" s="1" customFormat="1" ht="22.5" customHeight="1">
      <c r="A14" s="74">
        <v>6</v>
      </c>
      <c r="B14" s="90" t="s">
        <v>3</v>
      </c>
      <c r="C14" s="75">
        <v>602</v>
      </c>
      <c r="D14" s="75">
        <v>601</v>
      </c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</row>
    <row r="15" spans="1:242" s="1" customFormat="1" ht="27.75" customHeight="1">
      <c r="A15" s="74"/>
      <c r="B15" s="74" t="s">
        <v>15</v>
      </c>
      <c r="C15" s="140">
        <v>143</v>
      </c>
      <c r="D15" s="140">
        <v>143</v>
      </c>
      <c r="E15" s="137" t="e">
        <f>SUM(#REF!)</f>
        <v>#REF!</v>
      </c>
      <c r="F15" s="138" t="e">
        <f>#REF!*#REF!+#REF!*#REF!</f>
        <v>#REF!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</row>
    <row r="16" spans="1:242" s="1" customFormat="1" ht="22.5" customHeight="1">
      <c r="A16" s="74">
        <v>5</v>
      </c>
      <c r="B16" s="90" t="s">
        <v>3</v>
      </c>
      <c r="C16" s="75">
        <v>502</v>
      </c>
      <c r="D16" s="75">
        <v>501</v>
      </c>
      <c r="E16" s="137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</row>
    <row r="17" spans="1:242" s="1" customFormat="1" ht="27.75" customHeight="1">
      <c r="A17" s="74"/>
      <c r="B17" s="74" t="s">
        <v>15</v>
      </c>
      <c r="C17" s="140">
        <v>143</v>
      </c>
      <c r="D17" s="140">
        <v>143</v>
      </c>
      <c r="E17" s="137" t="e">
        <f>SUM(#REF!)</f>
        <v>#REF!</v>
      </c>
      <c r="F17" s="138" t="e">
        <f>#REF!*#REF!+#REF!*#REF!</f>
        <v>#REF!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</row>
    <row r="18" spans="1:242" s="1" customFormat="1" ht="22.5" customHeight="1">
      <c r="A18" s="74">
        <v>4</v>
      </c>
      <c r="B18" s="90" t="s">
        <v>3</v>
      </c>
      <c r="C18" s="136">
        <v>402</v>
      </c>
      <c r="D18" s="136">
        <v>401</v>
      </c>
      <c r="E18" s="137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</row>
    <row r="19" spans="1:242" s="1" customFormat="1" ht="27.75" customHeight="1">
      <c r="A19" s="74"/>
      <c r="B19" s="74" t="s">
        <v>15</v>
      </c>
      <c r="C19" s="20" t="s">
        <v>9</v>
      </c>
      <c r="D19" s="20" t="s">
        <v>9</v>
      </c>
      <c r="E19" s="137" t="e">
        <f>SUM(#REF!)</f>
        <v>#REF!</v>
      </c>
      <c r="F19" s="138" t="e">
        <f>#REF!*#REF!+#REF!*#REF!</f>
        <v>#REF!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</row>
    <row r="20" spans="1:242" s="1" customFormat="1" ht="22.5" customHeight="1">
      <c r="A20" s="74">
        <v>3</v>
      </c>
      <c r="B20" s="90" t="s">
        <v>3</v>
      </c>
      <c r="C20" s="136">
        <v>302</v>
      </c>
      <c r="D20" s="136">
        <v>301</v>
      </c>
      <c r="E20" s="137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</row>
    <row r="21" spans="1:242" s="1" customFormat="1" ht="27.75" customHeight="1">
      <c r="A21" s="74"/>
      <c r="B21" s="74" t="s">
        <v>15</v>
      </c>
      <c r="C21" s="20" t="s">
        <v>9</v>
      </c>
      <c r="D21" s="20" t="s">
        <v>9</v>
      </c>
      <c r="E21" s="137" t="e">
        <f>SUM(#REF!)</f>
        <v>#REF!</v>
      </c>
      <c r="F21" s="138" t="e">
        <f>#REF!*#REF!+#REF!*#REF!</f>
        <v>#REF!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</row>
    <row r="22" spans="1:242" s="1" customFormat="1" ht="22.5" customHeight="1">
      <c r="A22" s="74">
        <v>2</v>
      </c>
      <c r="B22" s="90" t="s">
        <v>3</v>
      </c>
      <c r="C22" s="136">
        <v>202</v>
      </c>
      <c r="D22" s="136">
        <v>201</v>
      </c>
      <c r="E22" s="141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</row>
    <row r="23" spans="1:242" s="1" customFormat="1" ht="27.75" customHeight="1">
      <c r="A23" s="74"/>
      <c r="B23" s="74" t="s">
        <v>15</v>
      </c>
      <c r="C23" s="20" t="s">
        <v>9</v>
      </c>
      <c r="D23" s="20" t="s">
        <v>9</v>
      </c>
      <c r="E23" s="137" t="e">
        <f>SUM(#REF!)</f>
        <v>#REF!</v>
      </c>
      <c r="F23" s="138" t="e">
        <f>#REF!*#REF!+#REF!*#REF!</f>
        <v>#REF!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</row>
    <row r="24" spans="1:242" s="1" customFormat="1" ht="22.5" customHeight="1">
      <c r="A24" s="74">
        <v>1</v>
      </c>
      <c r="B24" s="90" t="s">
        <v>3</v>
      </c>
      <c r="C24" s="136">
        <v>102</v>
      </c>
      <c r="D24" s="136">
        <v>101</v>
      </c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</row>
    <row r="25" spans="1:242" s="1" customFormat="1" ht="27.75" customHeight="1">
      <c r="A25" s="74"/>
      <c r="B25" s="74" t="s">
        <v>15</v>
      </c>
      <c r="C25" s="20" t="s">
        <v>9</v>
      </c>
      <c r="D25" s="20" t="s">
        <v>9</v>
      </c>
      <c r="E25" s="137" t="e">
        <f>SUM(#REF!)</f>
        <v>#REF!</v>
      </c>
      <c r="F25" s="138" t="e">
        <f>#REF!*#REF!+#REF!*#REF!</f>
        <v>#REF!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</row>
  </sheetData>
  <sheetProtection/>
  <mergeCells count="14">
    <mergeCell ref="A1:D1"/>
    <mergeCell ref="A2:D2"/>
    <mergeCell ref="C3:D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rintOptions/>
  <pageMargins left="0.5902777777777778" right="0.5902777777777778" top="0.9840277777777777" bottom="0.5902777777777778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D12" sqref="D12"/>
    </sheetView>
  </sheetViews>
  <sheetFormatPr defaultColWidth="9.00390625" defaultRowHeight="13.5"/>
  <cols>
    <col min="1" max="1" width="8.625" style="0" customWidth="1"/>
    <col min="2" max="6" width="16.625" style="0" bestFit="1" customWidth="1"/>
  </cols>
  <sheetData>
    <row r="1" spans="1:6" ht="33" customHeight="1">
      <c r="A1" s="110" t="s">
        <v>16</v>
      </c>
      <c r="B1" s="111"/>
      <c r="C1" s="111"/>
      <c r="D1" s="111"/>
      <c r="E1" s="111"/>
      <c r="F1" s="111"/>
    </row>
    <row r="2" spans="1:6" ht="60" customHeight="1">
      <c r="A2" s="112" t="s">
        <v>17</v>
      </c>
      <c r="B2" s="113"/>
      <c r="C2" s="113"/>
      <c r="D2" s="113"/>
      <c r="E2" s="113"/>
      <c r="F2" s="113"/>
    </row>
    <row r="3" spans="1:6" ht="22.5" customHeight="1">
      <c r="A3" s="90" t="s">
        <v>2</v>
      </c>
      <c r="B3" s="114" t="s">
        <v>3</v>
      </c>
      <c r="C3" s="115" t="s">
        <v>4</v>
      </c>
      <c r="D3" s="114"/>
      <c r="E3" s="115" t="s">
        <v>5</v>
      </c>
      <c r="F3" s="90"/>
    </row>
    <row r="4" spans="1:6" ht="22.5" customHeight="1">
      <c r="A4" s="74">
        <v>11</v>
      </c>
      <c r="B4" s="116" t="s">
        <v>3</v>
      </c>
      <c r="C4" s="117" t="s">
        <v>6</v>
      </c>
      <c r="D4" s="118" t="s">
        <v>7</v>
      </c>
      <c r="E4" s="117" t="s">
        <v>6</v>
      </c>
      <c r="F4" s="119" t="s">
        <v>7</v>
      </c>
    </row>
    <row r="5" spans="1:6" ht="27.75" customHeight="1">
      <c r="A5" s="74"/>
      <c r="B5" s="116" t="s">
        <v>8</v>
      </c>
      <c r="C5" s="120">
        <v>121</v>
      </c>
      <c r="D5" s="121">
        <v>121</v>
      </c>
      <c r="E5" s="120">
        <v>121</v>
      </c>
      <c r="F5" s="122">
        <v>121</v>
      </c>
    </row>
    <row r="6" spans="1:6" ht="22.5" customHeight="1">
      <c r="A6" s="74">
        <v>10</v>
      </c>
      <c r="B6" s="116" t="s">
        <v>3</v>
      </c>
      <c r="C6" s="123">
        <v>1002</v>
      </c>
      <c r="D6" s="124">
        <v>1001</v>
      </c>
      <c r="E6" s="123">
        <v>1002</v>
      </c>
      <c r="F6" s="125">
        <v>1001</v>
      </c>
    </row>
    <row r="7" spans="1:6" ht="27.75" customHeight="1">
      <c r="A7" s="74"/>
      <c r="B7" s="116" t="s">
        <v>8</v>
      </c>
      <c r="C7" s="120">
        <v>121</v>
      </c>
      <c r="D7" s="121">
        <v>121</v>
      </c>
      <c r="E7" s="120">
        <v>121</v>
      </c>
      <c r="F7" s="122">
        <v>121</v>
      </c>
    </row>
    <row r="8" spans="1:6" ht="22.5" customHeight="1">
      <c r="A8" s="74">
        <v>9</v>
      </c>
      <c r="B8" s="116" t="s">
        <v>3</v>
      </c>
      <c r="C8" s="123">
        <v>902</v>
      </c>
      <c r="D8" s="124">
        <v>901</v>
      </c>
      <c r="E8" s="126">
        <v>902</v>
      </c>
      <c r="F8" s="125">
        <v>901</v>
      </c>
    </row>
    <row r="9" spans="1:6" ht="27.75" customHeight="1">
      <c r="A9" s="74"/>
      <c r="B9" s="116" t="s">
        <v>8</v>
      </c>
      <c r="C9" s="120">
        <v>121</v>
      </c>
      <c r="D9" s="121">
        <v>121</v>
      </c>
      <c r="E9" s="100" t="s">
        <v>10</v>
      </c>
      <c r="F9" s="122">
        <v>121</v>
      </c>
    </row>
    <row r="10" spans="1:6" ht="22.5" customHeight="1">
      <c r="A10" s="74">
        <v>8</v>
      </c>
      <c r="B10" s="116" t="s">
        <v>3</v>
      </c>
      <c r="C10" s="123">
        <v>802</v>
      </c>
      <c r="D10" s="124">
        <v>801</v>
      </c>
      <c r="E10" s="123">
        <v>802</v>
      </c>
      <c r="F10" s="125">
        <v>801</v>
      </c>
    </row>
    <row r="11" spans="1:6" ht="27.75" customHeight="1">
      <c r="A11" s="74"/>
      <c r="B11" s="116" t="s">
        <v>8</v>
      </c>
      <c r="C11" s="120">
        <v>121</v>
      </c>
      <c r="D11" s="121">
        <v>121</v>
      </c>
      <c r="E11" s="120">
        <v>121</v>
      </c>
      <c r="F11" s="122">
        <v>121</v>
      </c>
    </row>
    <row r="12" spans="1:6" ht="22.5" customHeight="1">
      <c r="A12" s="74">
        <v>7</v>
      </c>
      <c r="B12" s="116" t="s">
        <v>3</v>
      </c>
      <c r="C12" s="123">
        <v>702</v>
      </c>
      <c r="D12" s="126">
        <v>701</v>
      </c>
      <c r="E12" s="126">
        <v>702</v>
      </c>
      <c r="F12" s="125">
        <v>701</v>
      </c>
    </row>
    <row r="13" spans="1:6" ht="27.75" customHeight="1">
      <c r="A13" s="74"/>
      <c r="B13" s="116" t="s">
        <v>8</v>
      </c>
      <c r="C13" s="120">
        <v>121</v>
      </c>
      <c r="D13" s="127" t="s">
        <v>10</v>
      </c>
      <c r="E13" s="127" t="s">
        <v>10</v>
      </c>
      <c r="F13" s="122">
        <v>121</v>
      </c>
    </row>
    <row r="14" spans="1:6" ht="22.5" customHeight="1">
      <c r="A14" s="74">
        <v>6</v>
      </c>
      <c r="B14" s="116" t="s">
        <v>3</v>
      </c>
      <c r="C14" s="123">
        <v>602</v>
      </c>
      <c r="D14" s="124">
        <v>601</v>
      </c>
      <c r="E14" s="126">
        <v>602</v>
      </c>
      <c r="F14" s="125">
        <v>601</v>
      </c>
    </row>
    <row r="15" spans="1:6" ht="27.75" customHeight="1">
      <c r="A15" s="74"/>
      <c r="B15" s="116" t="s">
        <v>8</v>
      </c>
      <c r="C15" s="120">
        <v>121</v>
      </c>
      <c r="D15" s="121">
        <v>121</v>
      </c>
      <c r="E15" s="100" t="s">
        <v>10</v>
      </c>
      <c r="F15" s="122">
        <v>121</v>
      </c>
    </row>
    <row r="16" spans="1:6" ht="22.5" customHeight="1">
      <c r="A16" s="74">
        <v>5</v>
      </c>
      <c r="B16" s="116" t="s">
        <v>3</v>
      </c>
      <c r="C16" s="123">
        <v>502</v>
      </c>
      <c r="D16" s="124">
        <v>501</v>
      </c>
      <c r="E16" s="123">
        <v>502</v>
      </c>
      <c r="F16" s="125">
        <v>501</v>
      </c>
    </row>
    <row r="17" spans="1:6" ht="27.75" customHeight="1">
      <c r="A17" s="74"/>
      <c r="B17" s="116" t="s">
        <v>8</v>
      </c>
      <c r="C17" s="120">
        <v>121</v>
      </c>
      <c r="D17" s="121">
        <v>121</v>
      </c>
      <c r="E17" s="120">
        <v>121</v>
      </c>
      <c r="F17" s="122">
        <v>121</v>
      </c>
    </row>
    <row r="18" spans="1:6" ht="22.5" customHeight="1">
      <c r="A18" s="74">
        <v>4</v>
      </c>
      <c r="B18" s="116" t="s">
        <v>3</v>
      </c>
      <c r="C18" s="123">
        <v>402</v>
      </c>
      <c r="D18" s="124">
        <v>401</v>
      </c>
      <c r="E18" s="123">
        <v>402</v>
      </c>
      <c r="F18" s="125">
        <v>401</v>
      </c>
    </row>
    <row r="19" spans="1:6" ht="27.75" customHeight="1">
      <c r="A19" s="74"/>
      <c r="B19" s="116" t="s">
        <v>8</v>
      </c>
      <c r="C19" s="120">
        <v>121</v>
      </c>
      <c r="D19" s="121">
        <v>121</v>
      </c>
      <c r="E19" s="120">
        <v>121</v>
      </c>
      <c r="F19" s="122">
        <v>121</v>
      </c>
    </row>
    <row r="20" spans="1:6" ht="22.5" customHeight="1">
      <c r="A20" s="74">
        <v>3</v>
      </c>
      <c r="B20" s="116" t="s">
        <v>3</v>
      </c>
      <c r="C20" s="123">
        <v>302</v>
      </c>
      <c r="D20" s="124">
        <v>301</v>
      </c>
      <c r="E20" s="123">
        <v>302</v>
      </c>
      <c r="F20" s="125">
        <v>301</v>
      </c>
    </row>
    <row r="21" spans="1:6" ht="27.75" customHeight="1">
      <c r="A21" s="74"/>
      <c r="B21" s="116" t="s">
        <v>8</v>
      </c>
      <c r="C21" s="120">
        <v>121</v>
      </c>
      <c r="D21" s="121">
        <v>121</v>
      </c>
      <c r="E21" s="120">
        <v>121</v>
      </c>
      <c r="F21" s="122">
        <v>121</v>
      </c>
    </row>
    <row r="22" spans="1:6" ht="22.5" customHeight="1">
      <c r="A22" s="74">
        <v>2</v>
      </c>
      <c r="B22" s="116" t="s">
        <v>3</v>
      </c>
      <c r="C22" s="123">
        <v>202</v>
      </c>
      <c r="D22" s="124">
        <v>201</v>
      </c>
      <c r="E22" s="123">
        <v>202</v>
      </c>
      <c r="F22" s="125">
        <v>201</v>
      </c>
    </row>
    <row r="23" spans="1:6" ht="27.75" customHeight="1">
      <c r="A23" s="74"/>
      <c r="B23" s="116" t="s">
        <v>8</v>
      </c>
      <c r="C23" s="120">
        <v>121</v>
      </c>
      <c r="D23" s="121">
        <v>121</v>
      </c>
      <c r="E23" s="120">
        <v>121</v>
      </c>
      <c r="F23" s="122">
        <v>121</v>
      </c>
    </row>
    <row r="24" spans="1:6" ht="22.5" customHeight="1">
      <c r="A24" s="74">
        <v>1</v>
      </c>
      <c r="B24" s="114" t="s">
        <v>3</v>
      </c>
      <c r="C24" s="128">
        <v>102</v>
      </c>
      <c r="D24" s="129">
        <v>101</v>
      </c>
      <c r="E24" s="128">
        <v>102</v>
      </c>
      <c r="F24" s="74" t="s">
        <v>18</v>
      </c>
    </row>
    <row r="25" spans="1:6" ht="27.75" customHeight="1">
      <c r="A25" s="74"/>
      <c r="B25" s="116" t="s">
        <v>8</v>
      </c>
      <c r="C25" s="120">
        <v>121</v>
      </c>
      <c r="D25" s="121">
        <v>121</v>
      </c>
      <c r="E25" s="120">
        <v>121</v>
      </c>
      <c r="F25" s="130"/>
    </row>
  </sheetData>
  <sheetProtection/>
  <mergeCells count="16">
    <mergeCell ref="A1:F1"/>
    <mergeCell ref="A2:F2"/>
    <mergeCell ref="C3:D3"/>
    <mergeCell ref="E3:F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F24:F25"/>
  </mergeCells>
  <printOptions/>
  <pageMargins left="0.5902777777777778" right="0.5902777777777778" top="0.9840277777777777" bottom="0.5902777777777778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K13" sqref="K13"/>
    </sheetView>
  </sheetViews>
  <sheetFormatPr defaultColWidth="9.00390625" defaultRowHeight="13.5"/>
  <cols>
    <col min="1" max="1" width="7.625" style="0" customWidth="1"/>
    <col min="2" max="2" width="13.25390625" style="0" customWidth="1"/>
    <col min="3" max="5" width="12.625" style="0" customWidth="1"/>
    <col min="6" max="6" width="15.00390625" style="0" customWidth="1"/>
    <col min="7" max="7" width="8.625" style="0" customWidth="1"/>
    <col min="8" max="8" width="14.25390625" style="0" customWidth="1"/>
    <col min="9" max="11" width="12.625" style="0" customWidth="1"/>
    <col min="12" max="12" width="14.875" style="0" customWidth="1"/>
  </cols>
  <sheetData>
    <row r="1" spans="1:12" ht="34.5" customHeight="1">
      <c r="A1" s="56" t="s">
        <v>19</v>
      </c>
      <c r="B1" s="56"/>
      <c r="C1" s="56"/>
      <c r="D1" s="56"/>
      <c r="E1" s="73"/>
      <c r="F1" s="73"/>
      <c r="G1" s="73"/>
      <c r="H1" s="73"/>
      <c r="I1" s="73"/>
      <c r="J1" s="73"/>
      <c r="K1" s="73"/>
      <c r="L1" s="73"/>
    </row>
    <row r="2" spans="1:12" ht="24.75" customHeight="1">
      <c r="A2" s="74" t="s">
        <v>20</v>
      </c>
      <c r="B2" s="74" t="s">
        <v>3</v>
      </c>
      <c r="C2" s="75" t="s">
        <v>21</v>
      </c>
      <c r="D2" s="74" t="s">
        <v>22</v>
      </c>
      <c r="E2" s="74" t="s">
        <v>23</v>
      </c>
      <c r="F2" s="74" t="s">
        <v>24</v>
      </c>
      <c r="G2" s="74" t="s">
        <v>20</v>
      </c>
      <c r="H2" s="74" t="s">
        <v>3</v>
      </c>
      <c r="I2" s="75" t="s">
        <v>21</v>
      </c>
      <c r="J2" s="74" t="s">
        <v>22</v>
      </c>
      <c r="K2" s="74" t="s">
        <v>23</v>
      </c>
      <c r="L2" s="74" t="s">
        <v>24</v>
      </c>
    </row>
    <row r="3" spans="1:12" ht="24.75" customHeight="1">
      <c r="A3" s="97">
        <v>1</v>
      </c>
      <c r="B3" s="98" t="s">
        <v>25</v>
      </c>
      <c r="C3" s="99">
        <f aca="true" t="shared" si="0" ref="C3:C19">E3/D3</f>
        <v>3437.5</v>
      </c>
      <c r="D3" s="97">
        <v>16</v>
      </c>
      <c r="E3" s="97">
        <v>55000</v>
      </c>
      <c r="F3" s="20" t="s">
        <v>9</v>
      </c>
      <c r="G3" s="104">
        <v>2</v>
      </c>
      <c r="H3" s="98" t="s">
        <v>26</v>
      </c>
      <c r="I3" s="99">
        <f aca="true" t="shared" si="1" ref="I3:I19">K3/J3</f>
        <v>3437.164339419978</v>
      </c>
      <c r="J3" s="97">
        <v>9.31</v>
      </c>
      <c r="K3" s="97">
        <f>32000</f>
        <v>32000</v>
      </c>
      <c r="L3" s="100" t="s">
        <v>10</v>
      </c>
    </row>
    <row r="4" spans="1:12" ht="24.75" customHeight="1">
      <c r="A4" s="97">
        <v>1</v>
      </c>
      <c r="B4" s="98" t="s">
        <v>27</v>
      </c>
      <c r="C4" s="99">
        <f t="shared" si="0"/>
        <v>3445.4470877768663</v>
      </c>
      <c r="D4" s="97">
        <v>12.19</v>
      </c>
      <c r="E4" s="97">
        <f>42000</f>
        <v>42000</v>
      </c>
      <c r="F4" s="100" t="s">
        <v>10</v>
      </c>
      <c r="G4" s="104">
        <v>2</v>
      </c>
      <c r="H4" s="98" t="s">
        <v>28</v>
      </c>
      <c r="I4" s="99">
        <f t="shared" si="1"/>
        <v>3444.8818897637793</v>
      </c>
      <c r="J4" s="97">
        <v>10.16</v>
      </c>
      <c r="K4" s="97">
        <f>35000</f>
        <v>35000</v>
      </c>
      <c r="L4" s="100" t="s">
        <v>10</v>
      </c>
    </row>
    <row r="5" spans="1:12" ht="24.75" customHeight="1">
      <c r="A5" s="97">
        <v>1</v>
      </c>
      <c r="B5" s="98" t="s">
        <v>29</v>
      </c>
      <c r="C5" s="99">
        <f t="shared" si="0"/>
        <v>3465.9820282413352</v>
      </c>
      <c r="D5" s="97">
        <v>15.58</v>
      </c>
      <c r="E5" s="97">
        <f>54000</f>
        <v>54000</v>
      </c>
      <c r="F5" s="100" t="s">
        <v>10</v>
      </c>
      <c r="G5" s="104">
        <v>2</v>
      </c>
      <c r="H5" s="98" t="s">
        <v>30</v>
      </c>
      <c r="I5" s="99">
        <f t="shared" si="1"/>
        <v>3416.4358264081256</v>
      </c>
      <c r="J5" s="97">
        <v>10.83</v>
      </c>
      <c r="K5" s="97">
        <f>37000</f>
        <v>37000</v>
      </c>
      <c r="L5" s="20" t="s">
        <v>9</v>
      </c>
    </row>
    <row r="6" spans="1:12" ht="24.75" customHeight="1">
      <c r="A6" s="97">
        <v>1</v>
      </c>
      <c r="B6" s="98" t="s">
        <v>31</v>
      </c>
      <c r="C6" s="99">
        <f t="shared" si="0"/>
        <v>3435.934144595562</v>
      </c>
      <c r="D6" s="97">
        <v>13.97</v>
      </c>
      <c r="E6" s="97">
        <f>48000</f>
        <v>48000</v>
      </c>
      <c r="F6" s="20" t="s">
        <v>9</v>
      </c>
      <c r="G6" s="104">
        <v>2</v>
      </c>
      <c r="H6" s="98" t="s">
        <v>32</v>
      </c>
      <c r="I6" s="99">
        <f t="shared" si="1"/>
        <v>3480.71495766698</v>
      </c>
      <c r="J6" s="97">
        <v>10.63</v>
      </c>
      <c r="K6" s="97">
        <f>37000</f>
        <v>37000</v>
      </c>
      <c r="L6" s="100" t="s">
        <v>10</v>
      </c>
    </row>
    <row r="7" spans="1:12" ht="24.75" customHeight="1">
      <c r="A7" s="97">
        <v>1</v>
      </c>
      <c r="B7" s="98" t="s">
        <v>33</v>
      </c>
      <c r="C7" s="99">
        <f t="shared" si="0"/>
        <v>3490.566037735849</v>
      </c>
      <c r="D7" s="97">
        <v>10.6</v>
      </c>
      <c r="E7" s="97">
        <f>37000</f>
        <v>37000</v>
      </c>
      <c r="F7" s="20" t="s">
        <v>9</v>
      </c>
      <c r="G7" s="104">
        <v>2</v>
      </c>
      <c r="H7" s="98" t="s">
        <v>34</v>
      </c>
      <c r="I7" s="99">
        <f t="shared" si="1"/>
        <v>3435.934144595562</v>
      </c>
      <c r="J7" s="97">
        <v>13.97</v>
      </c>
      <c r="K7" s="97">
        <f>48000</f>
        <v>48000</v>
      </c>
      <c r="L7" s="100" t="s">
        <v>10</v>
      </c>
    </row>
    <row r="8" spans="1:12" ht="24.75" customHeight="1">
      <c r="A8" s="97">
        <v>1</v>
      </c>
      <c r="B8" s="98" t="s">
        <v>35</v>
      </c>
      <c r="C8" s="99">
        <f t="shared" si="0"/>
        <v>3499.2223950233283</v>
      </c>
      <c r="D8" s="97">
        <v>12.86</v>
      </c>
      <c r="E8" s="97">
        <f>45000</f>
        <v>45000</v>
      </c>
      <c r="F8" s="20" t="s">
        <v>9</v>
      </c>
      <c r="G8" s="104">
        <v>2</v>
      </c>
      <c r="H8" s="98" t="s">
        <v>36</v>
      </c>
      <c r="I8" s="99">
        <f t="shared" si="1"/>
        <v>3468.208092485549</v>
      </c>
      <c r="J8" s="97">
        <v>15.57</v>
      </c>
      <c r="K8" s="97">
        <f>54000</f>
        <v>54000</v>
      </c>
      <c r="L8" s="20" t="s">
        <v>9</v>
      </c>
    </row>
    <row r="9" spans="1:12" ht="24.75" customHeight="1">
      <c r="A9" s="97">
        <v>1</v>
      </c>
      <c r="B9" s="98" t="s">
        <v>37</v>
      </c>
      <c r="C9" s="99">
        <f t="shared" si="0"/>
        <v>3496.5034965034965</v>
      </c>
      <c r="D9" s="97">
        <v>12.87</v>
      </c>
      <c r="E9" s="97">
        <f>45000</f>
        <v>45000</v>
      </c>
      <c r="F9" s="20" t="s">
        <v>9</v>
      </c>
      <c r="G9" s="104">
        <v>2</v>
      </c>
      <c r="H9" s="98" t="s">
        <v>38</v>
      </c>
      <c r="I9" s="99">
        <f t="shared" si="1"/>
        <v>3445.4470877768663</v>
      </c>
      <c r="J9" s="97">
        <v>12.19</v>
      </c>
      <c r="K9" s="97">
        <f>42000</f>
        <v>42000</v>
      </c>
      <c r="L9" s="100" t="s">
        <v>10</v>
      </c>
    </row>
    <row r="10" spans="1:12" ht="24.75" customHeight="1">
      <c r="A10" s="97">
        <v>1</v>
      </c>
      <c r="B10" s="98" t="s">
        <v>39</v>
      </c>
      <c r="C10" s="99">
        <f t="shared" si="0"/>
        <v>3444.8818897637793</v>
      </c>
      <c r="D10" s="97">
        <v>10.16</v>
      </c>
      <c r="E10" s="97">
        <f>35000</f>
        <v>35000</v>
      </c>
      <c r="F10" s="20" t="s">
        <v>9</v>
      </c>
      <c r="G10" s="104">
        <v>2</v>
      </c>
      <c r="H10" s="98" t="s">
        <v>40</v>
      </c>
      <c r="I10" s="99">
        <f t="shared" si="1"/>
        <v>3471.1964549483014</v>
      </c>
      <c r="J10" s="97">
        <v>13.54</v>
      </c>
      <c r="K10" s="97">
        <f>47000</f>
        <v>47000</v>
      </c>
      <c r="L10" s="20" t="s">
        <v>9</v>
      </c>
    </row>
    <row r="11" spans="1:12" ht="24.75" customHeight="1">
      <c r="A11" s="97">
        <v>1</v>
      </c>
      <c r="B11" s="98" t="s">
        <v>41</v>
      </c>
      <c r="C11" s="99">
        <f t="shared" si="0"/>
        <v>3437.164339419978</v>
      </c>
      <c r="D11" s="97">
        <v>9.31</v>
      </c>
      <c r="E11" s="97">
        <f>32000</f>
        <v>32000</v>
      </c>
      <c r="F11" s="20" t="s">
        <v>9</v>
      </c>
      <c r="G11" s="104">
        <v>2</v>
      </c>
      <c r="H11" s="98" t="s">
        <v>42</v>
      </c>
      <c r="I11" s="99">
        <f t="shared" si="1"/>
        <v>3486.7503486750347</v>
      </c>
      <c r="J11" s="97">
        <v>14.34</v>
      </c>
      <c r="K11" s="97">
        <f>50000</f>
        <v>50000</v>
      </c>
      <c r="L11" s="20" t="s">
        <v>9</v>
      </c>
    </row>
    <row r="12" spans="1:12" ht="24.75" customHeight="1">
      <c r="A12" s="97">
        <v>1</v>
      </c>
      <c r="B12" s="98" t="s">
        <v>43</v>
      </c>
      <c r="C12" s="99">
        <f t="shared" si="0"/>
        <v>3463.2034632034633</v>
      </c>
      <c r="D12" s="97">
        <v>9.24</v>
      </c>
      <c r="E12" s="97">
        <f>32000</f>
        <v>32000</v>
      </c>
      <c r="F12" s="100" t="s">
        <v>10</v>
      </c>
      <c r="G12" s="105">
        <v>2</v>
      </c>
      <c r="H12" s="106" t="s">
        <v>44</v>
      </c>
      <c r="I12" s="108">
        <f t="shared" si="1"/>
        <v>3483.9924670433143</v>
      </c>
      <c r="J12" s="107">
        <v>53.1</v>
      </c>
      <c r="K12" s="107">
        <f>185000</f>
        <v>185000</v>
      </c>
      <c r="L12" s="109"/>
    </row>
    <row r="13" spans="1:12" ht="24.75" customHeight="1">
      <c r="A13" s="97">
        <v>1</v>
      </c>
      <c r="B13" s="98" t="s">
        <v>45</v>
      </c>
      <c r="C13" s="99">
        <f t="shared" si="0"/>
        <v>3463.2034632034633</v>
      </c>
      <c r="D13" s="97">
        <v>9.24</v>
      </c>
      <c r="E13" s="97">
        <f>32000</f>
        <v>32000</v>
      </c>
      <c r="F13" s="20" t="s">
        <v>9</v>
      </c>
      <c r="G13" s="104">
        <v>2</v>
      </c>
      <c r="H13" s="98" t="s">
        <v>46</v>
      </c>
      <c r="I13" s="99">
        <f t="shared" si="1"/>
        <v>3463.2034632034633</v>
      </c>
      <c r="J13" s="97">
        <v>9.24</v>
      </c>
      <c r="K13" s="97">
        <f>32000</f>
        <v>32000</v>
      </c>
      <c r="L13" s="100" t="s">
        <v>10</v>
      </c>
    </row>
    <row r="14" spans="1:12" ht="24.75" customHeight="1">
      <c r="A14" s="97">
        <v>1</v>
      </c>
      <c r="B14" s="98" t="s">
        <v>47</v>
      </c>
      <c r="C14" s="99">
        <f t="shared" si="0"/>
        <v>3460.9720176730484</v>
      </c>
      <c r="D14" s="97">
        <v>13.58</v>
      </c>
      <c r="E14" s="97">
        <f>47000</f>
        <v>47000</v>
      </c>
      <c r="F14" s="20" t="s">
        <v>9</v>
      </c>
      <c r="G14" s="104">
        <v>2</v>
      </c>
      <c r="H14" s="98" t="s">
        <v>48</v>
      </c>
      <c r="I14" s="99">
        <f t="shared" si="1"/>
        <v>3463.2034632034633</v>
      </c>
      <c r="J14" s="97">
        <v>9.24</v>
      </c>
      <c r="K14" s="97">
        <f>32000</f>
        <v>32000</v>
      </c>
      <c r="L14" s="100" t="s">
        <v>10</v>
      </c>
    </row>
    <row r="15" spans="1:12" ht="24.75" customHeight="1">
      <c r="A15" s="97">
        <v>1</v>
      </c>
      <c r="B15" s="98" t="s">
        <v>49</v>
      </c>
      <c r="C15" s="99">
        <f t="shared" si="0"/>
        <v>3420.7525655644245</v>
      </c>
      <c r="D15" s="97">
        <v>8.77</v>
      </c>
      <c r="E15" s="97">
        <f>30000</f>
        <v>30000</v>
      </c>
      <c r="F15" s="100" t="s">
        <v>10</v>
      </c>
      <c r="G15" s="104">
        <v>2</v>
      </c>
      <c r="H15" s="98" t="s">
        <v>50</v>
      </c>
      <c r="I15" s="99">
        <f t="shared" si="1"/>
        <v>3460.9720176730484</v>
      </c>
      <c r="J15" s="97">
        <v>13.58</v>
      </c>
      <c r="K15" s="97">
        <f>47000</f>
        <v>47000</v>
      </c>
      <c r="L15" s="20" t="s">
        <v>9</v>
      </c>
    </row>
    <row r="16" spans="1:12" ht="24.75" customHeight="1">
      <c r="A16" s="97">
        <v>1</v>
      </c>
      <c r="B16" s="98" t="s">
        <v>51</v>
      </c>
      <c r="C16" s="99">
        <f t="shared" si="0"/>
        <v>3471.444568868981</v>
      </c>
      <c r="D16" s="97">
        <v>8.93</v>
      </c>
      <c r="E16" s="97">
        <f>31000</f>
        <v>31000</v>
      </c>
      <c r="F16" s="20" t="s">
        <v>9</v>
      </c>
      <c r="G16" s="104">
        <v>2</v>
      </c>
      <c r="H16" s="98" t="s">
        <v>52</v>
      </c>
      <c r="I16" s="99">
        <f t="shared" si="1"/>
        <v>3405.8656575212867</v>
      </c>
      <c r="J16" s="97">
        <v>10.57</v>
      </c>
      <c r="K16" s="97">
        <f>36000</f>
        <v>36000</v>
      </c>
      <c r="L16" s="20" t="s">
        <v>9</v>
      </c>
    </row>
    <row r="17" spans="1:12" ht="24.75" customHeight="1">
      <c r="A17" s="107">
        <v>1</v>
      </c>
      <c r="B17" s="106" t="s">
        <v>53</v>
      </c>
      <c r="C17" s="108">
        <f t="shared" si="0"/>
        <v>3490.990990990991</v>
      </c>
      <c r="D17" s="107">
        <v>53.28</v>
      </c>
      <c r="E17" s="107">
        <f>186000</f>
        <v>186000</v>
      </c>
      <c r="F17" s="109"/>
      <c r="G17" s="104">
        <v>2</v>
      </c>
      <c r="H17" s="98" t="s">
        <v>54</v>
      </c>
      <c r="I17" s="99">
        <f t="shared" si="1"/>
        <v>3479.3814432989693</v>
      </c>
      <c r="J17" s="97">
        <v>15.52</v>
      </c>
      <c r="K17" s="97">
        <f>54000</f>
        <v>54000</v>
      </c>
      <c r="L17" s="20" t="s">
        <v>9</v>
      </c>
    </row>
    <row r="18" spans="1:12" ht="24.75" customHeight="1">
      <c r="A18" s="97">
        <v>1</v>
      </c>
      <c r="B18" s="98" t="s">
        <v>55</v>
      </c>
      <c r="C18" s="99">
        <f t="shared" si="0"/>
        <v>3397.5084937712345</v>
      </c>
      <c r="D18" s="97">
        <v>8.83</v>
      </c>
      <c r="E18" s="97">
        <f>30000</f>
        <v>30000</v>
      </c>
      <c r="F18" s="100" t="s">
        <v>10</v>
      </c>
      <c r="G18" s="104">
        <v>2</v>
      </c>
      <c r="H18" s="98" t="s">
        <v>56</v>
      </c>
      <c r="I18" s="99">
        <f t="shared" si="1"/>
        <v>3454.89443378119</v>
      </c>
      <c r="J18" s="97">
        <v>15.63</v>
      </c>
      <c r="K18" s="97">
        <f>54000</f>
        <v>54000</v>
      </c>
      <c r="L18" s="20" t="s">
        <v>9</v>
      </c>
    </row>
    <row r="19" spans="1:12" ht="24.75" customHeight="1">
      <c r="A19" s="97">
        <v>1</v>
      </c>
      <c r="B19" s="98" t="s">
        <v>57</v>
      </c>
      <c r="C19" s="99">
        <f t="shared" si="0"/>
        <v>3489.640130861505</v>
      </c>
      <c r="D19" s="97">
        <v>9.17</v>
      </c>
      <c r="E19" s="97">
        <f>32000</f>
        <v>32000</v>
      </c>
      <c r="F19" s="20" t="s">
        <v>9</v>
      </c>
      <c r="G19" s="104">
        <v>2</v>
      </c>
      <c r="H19" s="98" t="s">
        <v>58</v>
      </c>
      <c r="I19" s="99">
        <f t="shared" si="1"/>
        <v>3432.2820037105753</v>
      </c>
      <c r="J19" s="97">
        <v>10.78</v>
      </c>
      <c r="K19" s="97">
        <f>37000</f>
        <v>37000</v>
      </c>
      <c r="L19" s="20" t="s">
        <v>9</v>
      </c>
    </row>
    <row r="20" spans="1:12" ht="33" customHeight="1">
      <c r="A20" s="68" t="s">
        <v>59</v>
      </c>
      <c r="B20" s="68"/>
      <c r="C20" s="68"/>
      <c r="D20" s="68"/>
      <c r="E20" s="69"/>
      <c r="F20" s="69"/>
      <c r="G20" s="69"/>
      <c r="H20" s="69"/>
      <c r="I20" s="69"/>
      <c r="J20" s="69"/>
      <c r="K20" s="69"/>
      <c r="L20" s="69"/>
    </row>
  </sheetData>
  <sheetProtection/>
  <mergeCells count="2">
    <mergeCell ref="A1:L1"/>
    <mergeCell ref="A20:L20"/>
  </mergeCells>
  <printOptions/>
  <pageMargins left="0.5902777777777778" right="0.5902777777777778" top="0.5506944444444445" bottom="0.5902777777777778" header="0.5111111111111111" footer="0.5111111111111111"/>
  <pageSetup horizontalDpi="600" verticalDpi="600" orientation="landscape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H13" sqref="H13:L13"/>
    </sheetView>
  </sheetViews>
  <sheetFormatPr defaultColWidth="9.00390625" defaultRowHeight="13.5"/>
  <cols>
    <col min="1" max="1" width="8.625" style="43" customWidth="1"/>
    <col min="2" max="2" width="13.25390625" style="43" customWidth="1"/>
    <col min="3" max="5" width="12.625" style="43" customWidth="1"/>
    <col min="6" max="6" width="17.375" style="43" customWidth="1"/>
    <col min="7" max="7" width="8.625" style="43" customWidth="1"/>
    <col min="8" max="8" width="14.25390625" style="43" customWidth="1"/>
    <col min="9" max="11" width="12.625" style="43" customWidth="1"/>
    <col min="12" max="12" width="15.75390625" style="43" customWidth="1"/>
    <col min="13" max="16384" width="9.00390625" style="43" customWidth="1"/>
  </cols>
  <sheetData>
    <row r="1" spans="1:12" s="43" customFormat="1" ht="34.5" customHeight="1">
      <c r="A1" s="93" t="s">
        <v>60</v>
      </c>
      <c r="B1" s="93"/>
      <c r="C1" s="93"/>
      <c r="D1" s="93"/>
      <c r="E1" s="94"/>
      <c r="F1" s="94"/>
      <c r="G1" s="94"/>
      <c r="H1" s="94"/>
      <c r="I1" s="94"/>
      <c r="J1" s="94"/>
      <c r="K1" s="94"/>
      <c r="L1" s="94"/>
    </row>
    <row r="2" spans="1:12" s="43" customFormat="1" ht="24.75" customHeight="1">
      <c r="A2" s="95" t="s">
        <v>20</v>
      </c>
      <c r="B2" s="95" t="s">
        <v>3</v>
      </c>
      <c r="C2" s="96" t="s">
        <v>21</v>
      </c>
      <c r="D2" s="95" t="s">
        <v>22</v>
      </c>
      <c r="E2" s="95" t="s">
        <v>23</v>
      </c>
      <c r="F2" s="95" t="s">
        <v>24</v>
      </c>
      <c r="G2" s="95" t="s">
        <v>20</v>
      </c>
      <c r="H2" s="95" t="s">
        <v>3</v>
      </c>
      <c r="I2" s="96" t="s">
        <v>21</v>
      </c>
      <c r="J2" s="95" t="s">
        <v>22</v>
      </c>
      <c r="K2" s="95" t="s">
        <v>23</v>
      </c>
      <c r="L2" s="95" t="s">
        <v>24</v>
      </c>
    </row>
    <row r="3" spans="1:12" s="43" customFormat="1" ht="24.75" customHeight="1">
      <c r="A3" s="97">
        <v>1</v>
      </c>
      <c r="B3" s="98" t="s">
        <v>25</v>
      </c>
      <c r="C3" s="99">
        <f aca="true" t="shared" si="0" ref="C3:C20">E3/D3</f>
        <v>3462.940461725395</v>
      </c>
      <c r="D3" s="97">
        <v>16.46</v>
      </c>
      <c r="E3" s="97">
        <v>57000</v>
      </c>
      <c r="F3" s="20" t="s">
        <v>9</v>
      </c>
      <c r="G3" s="97">
        <v>2</v>
      </c>
      <c r="H3" s="98" t="s">
        <v>26</v>
      </c>
      <c r="I3" s="99">
        <f aca="true" t="shared" si="1" ref="I3:I19">K3/J3</f>
        <v>3444.6764091858035</v>
      </c>
      <c r="J3" s="97">
        <v>9.58</v>
      </c>
      <c r="K3" s="97">
        <v>33000</v>
      </c>
      <c r="L3" s="100" t="s">
        <v>10</v>
      </c>
    </row>
    <row r="4" spans="1:12" s="43" customFormat="1" ht="24.75" customHeight="1">
      <c r="A4" s="97">
        <v>1</v>
      </c>
      <c r="B4" s="98" t="s">
        <v>27</v>
      </c>
      <c r="C4" s="99">
        <f t="shared" si="0"/>
        <v>3429.0271132376397</v>
      </c>
      <c r="D4" s="97">
        <v>12.54</v>
      </c>
      <c r="E4" s="97">
        <v>43000</v>
      </c>
      <c r="F4" s="100" t="s">
        <v>10</v>
      </c>
      <c r="G4" s="97">
        <v>2</v>
      </c>
      <c r="H4" s="98" t="s">
        <v>28</v>
      </c>
      <c r="I4" s="99">
        <f t="shared" si="1"/>
        <v>3444.976076555024</v>
      </c>
      <c r="J4" s="97">
        <v>10.45</v>
      </c>
      <c r="K4" s="97">
        <v>36000</v>
      </c>
      <c r="L4" s="100" t="s">
        <v>10</v>
      </c>
    </row>
    <row r="5" spans="1:12" s="43" customFormat="1" ht="24.75" customHeight="1">
      <c r="A5" s="97">
        <v>1</v>
      </c>
      <c r="B5" s="98" t="s">
        <v>29</v>
      </c>
      <c r="C5" s="99">
        <f t="shared" si="0"/>
        <v>3493.4497816593885</v>
      </c>
      <c r="D5" s="97">
        <v>16.03</v>
      </c>
      <c r="E5" s="97">
        <v>56000</v>
      </c>
      <c r="F5" s="100" t="s">
        <v>10</v>
      </c>
      <c r="G5" s="97">
        <v>2</v>
      </c>
      <c r="H5" s="98" t="s">
        <v>30</v>
      </c>
      <c r="I5" s="99">
        <f t="shared" si="1"/>
        <v>3497.7578475336322</v>
      </c>
      <c r="J5" s="97">
        <v>11.15</v>
      </c>
      <c r="K5" s="97">
        <v>39000</v>
      </c>
      <c r="L5" s="100" t="s">
        <v>10</v>
      </c>
    </row>
    <row r="6" spans="1:12" s="43" customFormat="1" ht="24.75" customHeight="1">
      <c r="A6" s="97">
        <v>1</v>
      </c>
      <c r="B6" s="98" t="s">
        <v>31</v>
      </c>
      <c r="C6" s="99">
        <f t="shared" si="0"/>
        <v>3479.471120389701</v>
      </c>
      <c r="D6" s="97">
        <v>14.37</v>
      </c>
      <c r="E6" s="97">
        <v>50000</v>
      </c>
      <c r="F6" s="100" t="s">
        <v>10</v>
      </c>
      <c r="G6" s="97">
        <v>2</v>
      </c>
      <c r="H6" s="98" t="s">
        <v>32</v>
      </c>
      <c r="I6" s="99">
        <f t="shared" si="1"/>
        <v>3489.4398530762164</v>
      </c>
      <c r="J6" s="97">
        <v>10.89</v>
      </c>
      <c r="K6" s="97">
        <v>38000</v>
      </c>
      <c r="L6" s="100" t="s">
        <v>10</v>
      </c>
    </row>
    <row r="7" spans="1:12" s="43" customFormat="1" ht="24.75" customHeight="1">
      <c r="A7" s="97">
        <v>1</v>
      </c>
      <c r="B7" s="98" t="s">
        <v>33</v>
      </c>
      <c r="C7" s="99">
        <f t="shared" si="0"/>
        <v>3489.4398530762164</v>
      </c>
      <c r="D7" s="97">
        <v>10.89</v>
      </c>
      <c r="E7" s="97">
        <v>38000</v>
      </c>
      <c r="F7" s="100" t="s">
        <v>10</v>
      </c>
      <c r="G7" s="97">
        <v>2</v>
      </c>
      <c r="H7" s="98" t="s">
        <v>34</v>
      </c>
      <c r="I7" s="99">
        <f t="shared" si="1"/>
        <v>3479.471120389701</v>
      </c>
      <c r="J7" s="97">
        <v>14.37</v>
      </c>
      <c r="K7" s="97">
        <v>50000</v>
      </c>
      <c r="L7" s="100" t="s">
        <v>10</v>
      </c>
    </row>
    <row r="8" spans="1:12" s="43" customFormat="1" ht="24.75" customHeight="1">
      <c r="A8" s="97">
        <v>1</v>
      </c>
      <c r="B8" s="98" t="s">
        <v>35</v>
      </c>
      <c r="C8" s="99">
        <f t="shared" si="0"/>
        <v>3474.320241691843</v>
      </c>
      <c r="D8" s="97">
        <v>13.24</v>
      </c>
      <c r="E8" s="97">
        <v>46000</v>
      </c>
      <c r="F8" s="100" t="s">
        <v>10</v>
      </c>
      <c r="G8" s="97">
        <v>2</v>
      </c>
      <c r="H8" s="98" t="s">
        <v>36</v>
      </c>
      <c r="I8" s="99">
        <f t="shared" si="1"/>
        <v>3495.6304619225966</v>
      </c>
      <c r="J8" s="97">
        <v>16.02</v>
      </c>
      <c r="K8" s="97">
        <v>56000</v>
      </c>
      <c r="L8" s="20" t="s">
        <v>9</v>
      </c>
    </row>
    <row r="9" spans="1:12" s="43" customFormat="1" ht="24.75" customHeight="1">
      <c r="A9" s="97">
        <v>1</v>
      </c>
      <c r="B9" s="98" t="s">
        <v>37</v>
      </c>
      <c r="C9" s="99">
        <f t="shared" si="0"/>
        <v>3474.320241691843</v>
      </c>
      <c r="D9" s="97">
        <v>13.24</v>
      </c>
      <c r="E9" s="97">
        <v>46000</v>
      </c>
      <c r="F9" s="100" t="s">
        <v>10</v>
      </c>
      <c r="G9" s="97">
        <v>2</v>
      </c>
      <c r="H9" s="98" t="s">
        <v>38</v>
      </c>
      <c r="I9" s="99">
        <f t="shared" si="1"/>
        <v>3429.0271132376397</v>
      </c>
      <c r="J9" s="97">
        <v>12.54</v>
      </c>
      <c r="K9" s="97">
        <v>43000</v>
      </c>
      <c r="L9" s="100" t="s">
        <v>10</v>
      </c>
    </row>
    <row r="10" spans="1:12" s="43" customFormat="1" ht="24.75" customHeight="1">
      <c r="A10" s="97">
        <v>1</v>
      </c>
      <c r="B10" s="98" t="s">
        <v>39</v>
      </c>
      <c r="C10" s="99">
        <f t="shared" si="0"/>
        <v>3444.976076555024</v>
      </c>
      <c r="D10" s="97">
        <v>10.45</v>
      </c>
      <c r="E10" s="97">
        <v>36000</v>
      </c>
      <c r="F10" s="100" t="s">
        <v>10</v>
      </c>
      <c r="G10" s="97">
        <v>2</v>
      </c>
      <c r="H10" s="98" t="s">
        <v>40</v>
      </c>
      <c r="I10" s="99">
        <f t="shared" si="1"/>
        <v>3445.800430725054</v>
      </c>
      <c r="J10" s="97">
        <v>13.93</v>
      </c>
      <c r="K10" s="97">
        <v>48000</v>
      </c>
      <c r="L10" s="20" t="s">
        <v>9</v>
      </c>
    </row>
    <row r="11" spans="1:12" s="43" customFormat="1" ht="24.75" customHeight="1">
      <c r="A11" s="97">
        <v>1</v>
      </c>
      <c r="B11" s="98" t="s">
        <v>41</v>
      </c>
      <c r="C11" s="99">
        <f t="shared" si="0"/>
        <v>3444.6764091858035</v>
      </c>
      <c r="D11" s="97">
        <v>9.58</v>
      </c>
      <c r="E11" s="97">
        <v>33000</v>
      </c>
      <c r="F11" s="100" t="s">
        <v>10</v>
      </c>
      <c r="G11" s="97">
        <v>2</v>
      </c>
      <c r="H11" s="98" t="s">
        <v>42</v>
      </c>
      <c r="I11" s="99">
        <f t="shared" si="1"/>
        <v>3457.6271186440677</v>
      </c>
      <c r="J11" s="97">
        <v>14.75</v>
      </c>
      <c r="K11" s="97">
        <v>51000</v>
      </c>
      <c r="L11" s="100" t="s">
        <v>10</v>
      </c>
    </row>
    <row r="12" spans="1:12" s="43" customFormat="1" ht="24.75" customHeight="1">
      <c r="A12" s="97">
        <v>1</v>
      </c>
      <c r="B12" s="98" t="s">
        <v>43</v>
      </c>
      <c r="C12" s="99">
        <f t="shared" si="0"/>
        <v>3492.6470588235293</v>
      </c>
      <c r="D12" s="97">
        <v>10.88</v>
      </c>
      <c r="E12" s="97">
        <v>38000</v>
      </c>
      <c r="F12" s="100" t="s">
        <v>10</v>
      </c>
      <c r="G12" s="97">
        <v>2</v>
      </c>
      <c r="H12" s="97" t="s">
        <v>61</v>
      </c>
      <c r="I12" s="97">
        <f>ROUND(K12/J12,0)</f>
        <v>3240</v>
      </c>
      <c r="J12" s="97">
        <v>20.68</v>
      </c>
      <c r="K12" s="97">
        <v>67000</v>
      </c>
      <c r="L12" s="100" t="s">
        <v>10</v>
      </c>
    </row>
    <row r="13" spans="1:12" s="43" customFormat="1" ht="24.75" customHeight="1">
      <c r="A13" s="97">
        <v>1</v>
      </c>
      <c r="B13" s="98" t="s">
        <v>45</v>
      </c>
      <c r="C13" s="99">
        <f t="shared" si="0"/>
        <v>3470.031545741325</v>
      </c>
      <c r="D13" s="97">
        <v>9.51</v>
      </c>
      <c r="E13" s="97">
        <v>33000</v>
      </c>
      <c r="F13" s="100" t="s">
        <v>10</v>
      </c>
      <c r="G13" s="97">
        <v>2</v>
      </c>
      <c r="H13" s="98" t="s">
        <v>46</v>
      </c>
      <c r="I13" s="99">
        <f t="shared" si="1"/>
        <v>3187.066974595843</v>
      </c>
      <c r="J13" s="97">
        <v>21.65</v>
      </c>
      <c r="K13" s="97">
        <v>69000</v>
      </c>
      <c r="L13" s="20" t="s">
        <v>9</v>
      </c>
    </row>
    <row r="14" spans="1:12" s="43" customFormat="1" ht="24.75" customHeight="1">
      <c r="A14" s="97">
        <v>1</v>
      </c>
      <c r="B14" s="98" t="s">
        <v>47</v>
      </c>
      <c r="C14" s="99">
        <f t="shared" si="0"/>
        <v>3470.031545741325</v>
      </c>
      <c r="D14" s="97">
        <v>9.51</v>
      </c>
      <c r="E14" s="97">
        <v>33000</v>
      </c>
      <c r="F14" s="100" t="s">
        <v>10</v>
      </c>
      <c r="G14" s="97">
        <v>2</v>
      </c>
      <c r="H14" s="98" t="s">
        <v>48</v>
      </c>
      <c r="I14" s="99">
        <f t="shared" si="1"/>
        <v>3470.031545741325</v>
      </c>
      <c r="J14" s="97">
        <v>9.51</v>
      </c>
      <c r="K14" s="97">
        <v>33000</v>
      </c>
      <c r="L14" s="100" t="s">
        <v>10</v>
      </c>
    </row>
    <row r="15" spans="1:12" s="43" customFormat="1" ht="24.75" customHeight="1">
      <c r="A15" s="97">
        <v>1</v>
      </c>
      <c r="B15" s="98" t="s">
        <v>49</v>
      </c>
      <c r="C15" s="99">
        <f t="shared" si="0"/>
        <v>3438.395415472779</v>
      </c>
      <c r="D15" s="97">
        <v>13.96</v>
      </c>
      <c r="E15" s="97">
        <v>48000</v>
      </c>
      <c r="F15" s="20" t="s">
        <v>9</v>
      </c>
      <c r="G15" s="97">
        <v>2</v>
      </c>
      <c r="H15" s="98" t="s">
        <v>50</v>
      </c>
      <c r="I15" s="99">
        <f t="shared" si="1"/>
        <v>3470.031545741325</v>
      </c>
      <c r="J15" s="97">
        <v>9.51</v>
      </c>
      <c r="K15" s="97">
        <v>33000</v>
      </c>
      <c r="L15" s="100" t="s">
        <v>10</v>
      </c>
    </row>
    <row r="16" spans="1:12" s="43" customFormat="1" ht="24.75" customHeight="1">
      <c r="A16" s="97">
        <v>1</v>
      </c>
      <c r="B16" s="98" t="s">
        <v>51</v>
      </c>
      <c r="C16" s="99">
        <f t="shared" si="0"/>
        <v>3479.3814432989693</v>
      </c>
      <c r="D16" s="97">
        <v>15.52</v>
      </c>
      <c r="E16" s="97">
        <v>54000</v>
      </c>
      <c r="F16" s="20" t="s">
        <v>9</v>
      </c>
      <c r="G16" s="97">
        <v>2</v>
      </c>
      <c r="H16" s="98" t="s">
        <v>52</v>
      </c>
      <c r="I16" s="99">
        <f t="shared" si="1"/>
        <v>3435.934144595562</v>
      </c>
      <c r="J16" s="97">
        <v>13.97</v>
      </c>
      <c r="K16" s="97">
        <v>48000</v>
      </c>
      <c r="L16" s="100" t="s">
        <v>10</v>
      </c>
    </row>
    <row r="17" spans="1:12" s="43" customFormat="1" ht="24.75" customHeight="1">
      <c r="A17" s="97">
        <v>1</v>
      </c>
      <c r="B17" s="98" t="s">
        <v>62</v>
      </c>
      <c r="C17" s="99">
        <f t="shared" si="0"/>
        <v>3227.3152478952293</v>
      </c>
      <c r="D17" s="97">
        <v>21.38</v>
      </c>
      <c r="E17" s="97">
        <v>69000</v>
      </c>
      <c r="F17" s="20" t="s">
        <v>9</v>
      </c>
      <c r="G17" s="97">
        <v>2</v>
      </c>
      <c r="H17" s="98" t="s">
        <v>54</v>
      </c>
      <c r="I17" s="99">
        <f t="shared" si="1"/>
        <v>3426.5103697024347</v>
      </c>
      <c r="J17" s="97">
        <v>11.09</v>
      </c>
      <c r="K17" s="97">
        <v>38000</v>
      </c>
      <c r="L17" s="100" t="s">
        <v>10</v>
      </c>
    </row>
    <row r="18" spans="1:12" s="43" customFormat="1" ht="24.75" customHeight="1">
      <c r="A18" s="97">
        <v>1</v>
      </c>
      <c r="B18" s="98" t="s">
        <v>55</v>
      </c>
      <c r="C18" s="99">
        <f t="shared" si="0"/>
        <v>3199.617956064947</v>
      </c>
      <c r="D18" s="97">
        <v>20.94</v>
      </c>
      <c r="E18" s="97">
        <v>67000</v>
      </c>
      <c r="F18" s="20" t="s">
        <v>9</v>
      </c>
      <c r="G18" s="97">
        <v>2</v>
      </c>
      <c r="H18" s="98" t="s">
        <v>56</v>
      </c>
      <c r="I18" s="99">
        <f t="shared" si="1"/>
        <v>3484.7542003733665</v>
      </c>
      <c r="J18" s="97">
        <v>16.07</v>
      </c>
      <c r="K18" s="97">
        <v>56000</v>
      </c>
      <c r="L18" s="20" t="s">
        <v>9</v>
      </c>
    </row>
    <row r="19" spans="1:12" s="43" customFormat="1" ht="24.75" customHeight="1">
      <c r="A19" s="97">
        <v>1</v>
      </c>
      <c r="B19" s="98" t="s">
        <v>57</v>
      </c>
      <c r="C19" s="99">
        <f t="shared" si="0"/>
        <v>3493.4497816593885</v>
      </c>
      <c r="D19" s="97">
        <v>9.16</v>
      </c>
      <c r="E19" s="97">
        <v>32000</v>
      </c>
      <c r="F19" s="20" t="s">
        <v>9</v>
      </c>
      <c r="G19" s="97">
        <v>2</v>
      </c>
      <c r="H19" s="98" t="s">
        <v>58</v>
      </c>
      <c r="I19" s="99">
        <f t="shared" si="1"/>
        <v>3446.115288220551</v>
      </c>
      <c r="J19" s="97">
        <v>15.96</v>
      </c>
      <c r="K19" s="97">
        <v>55000</v>
      </c>
      <c r="L19" s="20" t="s">
        <v>9</v>
      </c>
    </row>
    <row r="20" spans="1:12" s="43" customFormat="1" ht="33" customHeight="1">
      <c r="A20" s="97">
        <v>1</v>
      </c>
      <c r="B20" s="98" t="s">
        <v>63</v>
      </c>
      <c r="C20" s="99">
        <f t="shared" si="0"/>
        <v>3433.4763948497853</v>
      </c>
      <c r="D20" s="97">
        <v>9.32</v>
      </c>
      <c r="E20" s="97">
        <v>32000</v>
      </c>
      <c r="F20" s="100" t="s">
        <v>10</v>
      </c>
      <c r="G20" s="101"/>
      <c r="H20" s="102"/>
      <c r="I20" s="103"/>
      <c r="J20" s="102"/>
      <c r="K20" s="102"/>
      <c r="L20" s="102"/>
    </row>
    <row r="21" spans="1:12" s="43" customFormat="1" ht="27.75" customHeight="1">
      <c r="A21" s="68" t="s">
        <v>64</v>
      </c>
      <c r="B21" s="68"/>
      <c r="C21" s="68"/>
      <c r="D21" s="68"/>
      <c r="E21" s="69"/>
      <c r="F21" s="69"/>
      <c r="G21" s="69"/>
      <c r="H21" s="69"/>
      <c r="I21" s="69"/>
      <c r="J21" s="69"/>
      <c r="K21" s="69"/>
      <c r="L21" s="69"/>
    </row>
  </sheetData>
  <sheetProtection/>
  <mergeCells count="2">
    <mergeCell ref="A1:L1"/>
    <mergeCell ref="A21:L21"/>
  </mergeCells>
  <printOptions/>
  <pageMargins left="0.5902777777777778" right="0.5902777777777778" top="0.7083333333333334" bottom="0.5902777777777778" header="0.5111111111111111" footer="0.5111111111111111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H7" sqref="H7:L7"/>
    </sheetView>
  </sheetViews>
  <sheetFormatPr defaultColWidth="9.00390625" defaultRowHeight="13.5"/>
  <cols>
    <col min="1" max="1" width="8.625" style="0" customWidth="1"/>
    <col min="2" max="2" width="10.625" style="0" customWidth="1"/>
    <col min="3" max="5" width="12.625" style="0" customWidth="1"/>
    <col min="6" max="6" width="10.625" style="0" customWidth="1"/>
    <col min="7" max="7" width="8.625" style="0" customWidth="1"/>
    <col min="8" max="8" width="10.625" style="0" customWidth="1"/>
    <col min="9" max="11" width="12.625" style="0" customWidth="1"/>
    <col min="12" max="12" width="10.625" style="0" customWidth="1"/>
  </cols>
  <sheetData>
    <row r="1" spans="1:12" ht="34.5" customHeight="1">
      <c r="A1" s="56" t="s">
        <v>65</v>
      </c>
      <c r="B1" s="56"/>
      <c r="C1" s="56"/>
      <c r="D1" s="56"/>
      <c r="E1" s="73"/>
      <c r="F1" s="73"/>
      <c r="G1" s="73"/>
      <c r="H1" s="73"/>
      <c r="I1" s="73"/>
      <c r="J1" s="73"/>
      <c r="K1" s="73"/>
      <c r="L1" s="73"/>
    </row>
    <row r="2" spans="1:12" ht="24.75" customHeight="1">
      <c r="A2" s="74" t="s">
        <v>20</v>
      </c>
      <c r="B2" s="74" t="s">
        <v>3</v>
      </c>
      <c r="C2" s="75" t="s">
        <v>21</v>
      </c>
      <c r="D2" s="74" t="s">
        <v>22</v>
      </c>
      <c r="E2" s="74" t="s">
        <v>23</v>
      </c>
      <c r="F2" s="74" t="s">
        <v>24</v>
      </c>
      <c r="G2" s="74" t="s">
        <v>20</v>
      </c>
      <c r="H2" s="74" t="s">
        <v>3</v>
      </c>
      <c r="I2" s="75" t="s">
        <v>21</v>
      </c>
      <c r="J2" s="74" t="s">
        <v>22</v>
      </c>
      <c r="K2" s="74" t="s">
        <v>23</v>
      </c>
      <c r="L2" s="74" t="s">
        <v>24</v>
      </c>
    </row>
    <row r="3" spans="1:12" ht="24.75" customHeight="1">
      <c r="A3" s="76">
        <v>1</v>
      </c>
      <c r="B3" s="77" t="s">
        <v>25</v>
      </c>
      <c r="C3" s="78">
        <f aca="true" t="shared" si="0" ref="C3:C11">E3/D3</f>
        <v>3482.587064676617</v>
      </c>
      <c r="D3" s="79">
        <v>14.07</v>
      </c>
      <c r="E3" s="79">
        <v>49000</v>
      </c>
      <c r="F3" s="80"/>
      <c r="G3" s="81">
        <v>1</v>
      </c>
      <c r="H3" s="82" t="s">
        <v>66</v>
      </c>
      <c r="I3" s="88">
        <f aca="true" t="shared" si="1" ref="I3:I11">K3/J3</f>
        <v>3458.2132564841495</v>
      </c>
      <c r="J3" s="89">
        <v>13.88</v>
      </c>
      <c r="K3" s="89">
        <v>48000</v>
      </c>
      <c r="L3" s="20" t="s">
        <v>9</v>
      </c>
    </row>
    <row r="4" spans="1:12" ht="24.75" customHeight="1">
      <c r="A4" s="83">
        <v>1</v>
      </c>
      <c r="B4" s="84" t="s">
        <v>27</v>
      </c>
      <c r="C4" s="85">
        <f t="shared" si="0"/>
        <v>3441.0112359550562</v>
      </c>
      <c r="D4" s="86">
        <v>14.24</v>
      </c>
      <c r="E4" s="86">
        <v>49000</v>
      </c>
      <c r="F4" s="20" t="s">
        <v>10</v>
      </c>
      <c r="G4" s="81">
        <v>1</v>
      </c>
      <c r="H4" s="82" t="s">
        <v>67</v>
      </c>
      <c r="I4" s="88">
        <f t="shared" si="1"/>
        <v>3434.8671419313027</v>
      </c>
      <c r="J4" s="89">
        <v>15.43</v>
      </c>
      <c r="K4" s="89">
        <v>53000</v>
      </c>
      <c r="L4" s="20" t="s">
        <v>9</v>
      </c>
    </row>
    <row r="5" spans="1:12" ht="24.75" customHeight="1">
      <c r="A5" s="81">
        <v>1</v>
      </c>
      <c r="B5" s="87" t="s">
        <v>29</v>
      </c>
      <c r="C5" s="88">
        <f t="shared" si="0"/>
        <v>3450.7548526240116</v>
      </c>
      <c r="D5" s="89">
        <v>13.91</v>
      </c>
      <c r="E5" s="89">
        <v>48000</v>
      </c>
      <c r="F5" s="20" t="s">
        <v>9</v>
      </c>
      <c r="G5" s="81">
        <v>1</v>
      </c>
      <c r="H5" s="82" t="s">
        <v>68</v>
      </c>
      <c r="I5" s="88">
        <f t="shared" si="1"/>
        <v>3456.7901234567903</v>
      </c>
      <c r="J5" s="89">
        <v>16.2</v>
      </c>
      <c r="K5" s="89">
        <v>56000</v>
      </c>
      <c r="L5" s="20" t="s">
        <v>9</v>
      </c>
    </row>
    <row r="6" spans="1:12" ht="24.75" customHeight="1">
      <c r="A6" s="81">
        <v>1</v>
      </c>
      <c r="B6" s="87" t="s">
        <v>31</v>
      </c>
      <c r="C6" s="88">
        <f t="shared" si="0"/>
        <v>3453.1360112755465</v>
      </c>
      <c r="D6" s="89">
        <v>14.19</v>
      </c>
      <c r="E6" s="89">
        <v>49000</v>
      </c>
      <c r="F6" s="20" t="s">
        <v>9</v>
      </c>
      <c r="G6" s="82">
        <v>1</v>
      </c>
      <c r="H6" s="82" t="s">
        <v>69</v>
      </c>
      <c r="I6" s="88">
        <f t="shared" si="1"/>
        <v>3456.7901234567903</v>
      </c>
      <c r="J6" s="89">
        <v>16.2</v>
      </c>
      <c r="K6" s="89">
        <v>56000</v>
      </c>
      <c r="L6" s="20" t="s">
        <v>9</v>
      </c>
    </row>
    <row r="7" spans="1:12" ht="24.75" customHeight="1">
      <c r="A7" s="81">
        <v>1</v>
      </c>
      <c r="B7" s="87" t="s">
        <v>33</v>
      </c>
      <c r="C7" s="88">
        <f t="shared" si="0"/>
        <v>3479.3041391721654</v>
      </c>
      <c r="D7" s="89">
        <v>16.67</v>
      </c>
      <c r="E7" s="89">
        <v>58000</v>
      </c>
      <c r="F7" s="20" t="s">
        <v>9</v>
      </c>
      <c r="G7" s="82">
        <v>1</v>
      </c>
      <c r="H7" s="82" t="s">
        <v>70</v>
      </c>
      <c r="I7" s="20">
        <f t="shared" si="1"/>
        <v>3493.4497816593885</v>
      </c>
      <c r="J7" s="20">
        <v>13.74</v>
      </c>
      <c r="K7" s="20">
        <v>48000</v>
      </c>
      <c r="L7" s="20" t="s">
        <v>10</v>
      </c>
    </row>
    <row r="8" spans="1:12" ht="24.75" customHeight="1">
      <c r="A8" s="81">
        <v>1</v>
      </c>
      <c r="B8" s="87" t="s">
        <v>35</v>
      </c>
      <c r="C8" s="88">
        <f t="shared" si="0"/>
        <v>3441.0112359550562</v>
      </c>
      <c r="D8" s="89">
        <v>14.24</v>
      </c>
      <c r="E8" s="89">
        <v>49000</v>
      </c>
      <c r="F8" s="20" t="s">
        <v>10</v>
      </c>
      <c r="G8" s="82">
        <v>1</v>
      </c>
      <c r="H8" s="82" t="s">
        <v>71</v>
      </c>
      <c r="I8" s="88">
        <f t="shared" si="1"/>
        <v>3468.8995215311006</v>
      </c>
      <c r="J8" s="89">
        <v>16.72</v>
      </c>
      <c r="K8" s="89">
        <v>58000</v>
      </c>
      <c r="L8" s="20" t="s">
        <v>9</v>
      </c>
    </row>
    <row r="9" spans="1:12" ht="24.75" customHeight="1">
      <c r="A9" s="81">
        <v>1</v>
      </c>
      <c r="B9" s="87" t="s">
        <v>37</v>
      </c>
      <c r="C9" s="88">
        <f t="shared" si="0"/>
        <v>3450.7548526240116</v>
      </c>
      <c r="D9" s="89">
        <v>13.91</v>
      </c>
      <c r="E9" s="89">
        <v>48000</v>
      </c>
      <c r="F9" s="20" t="s">
        <v>10</v>
      </c>
      <c r="G9" s="81">
        <v>1</v>
      </c>
      <c r="H9" s="82" t="s">
        <v>72</v>
      </c>
      <c r="I9" s="88">
        <f t="shared" si="1"/>
        <v>3496.932515337423</v>
      </c>
      <c r="J9" s="89">
        <v>16.3</v>
      </c>
      <c r="K9" s="89">
        <v>57000</v>
      </c>
      <c r="L9" s="20" t="s">
        <v>9</v>
      </c>
    </row>
    <row r="10" spans="1:12" ht="24.75" customHeight="1">
      <c r="A10" s="81">
        <v>1</v>
      </c>
      <c r="B10" s="87" t="s">
        <v>39</v>
      </c>
      <c r="C10" s="88">
        <f t="shared" si="0"/>
        <v>3480.1136363636365</v>
      </c>
      <c r="D10" s="89">
        <v>14.08</v>
      </c>
      <c r="E10" s="89">
        <v>49000</v>
      </c>
      <c r="F10" s="20" t="s">
        <v>9</v>
      </c>
      <c r="G10" s="74">
        <v>1</v>
      </c>
      <c r="H10" s="90" t="s">
        <v>73</v>
      </c>
      <c r="I10" s="91">
        <f t="shared" si="1"/>
        <v>3463.8554216867474</v>
      </c>
      <c r="J10" s="92">
        <v>13.28</v>
      </c>
      <c r="K10" s="92">
        <v>46000</v>
      </c>
      <c r="L10" s="92"/>
    </row>
    <row r="11" spans="1:12" ht="24.75" customHeight="1">
      <c r="A11" s="81">
        <v>1</v>
      </c>
      <c r="B11" s="87" t="s">
        <v>41</v>
      </c>
      <c r="C11" s="88">
        <f t="shared" si="0"/>
        <v>3482.97213622291</v>
      </c>
      <c r="D11" s="89">
        <v>12.92</v>
      </c>
      <c r="E11" s="89">
        <v>45000</v>
      </c>
      <c r="F11" s="20" t="s">
        <v>9</v>
      </c>
      <c r="G11" s="74">
        <v>1</v>
      </c>
      <c r="H11" s="90" t="s">
        <v>74</v>
      </c>
      <c r="I11" s="91">
        <f t="shared" si="1"/>
        <v>3463.2034632034633</v>
      </c>
      <c r="J11" s="92">
        <v>13.86</v>
      </c>
      <c r="K11" s="92">
        <v>48000</v>
      </c>
      <c r="L11" s="92"/>
    </row>
    <row r="12" spans="1:12" ht="33" customHeight="1">
      <c r="A12" s="68" t="s">
        <v>75</v>
      </c>
      <c r="B12" s="68"/>
      <c r="C12" s="68"/>
      <c r="D12" s="68"/>
      <c r="E12" s="69"/>
      <c r="F12" s="69"/>
      <c r="G12" s="69"/>
      <c r="H12" s="69"/>
      <c r="I12" s="69"/>
      <c r="J12" s="69"/>
      <c r="K12" s="69"/>
      <c r="L12" s="69"/>
    </row>
  </sheetData>
  <sheetProtection/>
  <mergeCells count="2">
    <mergeCell ref="A1:L1"/>
    <mergeCell ref="A12:L12"/>
  </mergeCells>
  <printOptions/>
  <pageMargins left="0.5902777777777778" right="0.5902777777777778" top="0.9840277777777777" bottom="0.5902777777777778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F11" sqref="F11"/>
    </sheetView>
  </sheetViews>
  <sheetFormatPr defaultColWidth="9.00390625" defaultRowHeight="13.5"/>
  <cols>
    <col min="1" max="1" width="8.625" style="0" customWidth="1"/>
    <col min="2" max="2" width="10.625" style="0" customWidth="1"/>
    <col min="3" max="5" width="12.625" style="0" customWidth="1"/>
    <col min="6" max="6" width="10.625" style="0" customWidth="1"/>
    <col min="7" max="7" width="8.625" style="0" customWidth="1"/>
    <col min="8" max="8" width="10.625" style="0" customWidth="1"/>
    <col min="9" max="11" width="12.625" style="0" customWidth="1"/>
    <col min="12" max="12" width="10.625" style="0" customWidth="1"/>
  </cols>
  <sheetData>
    <row r="1" spans="1:12" ht="34.5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2.5" customHeight="1">
      <c r="A2" s="57" t="s">
        <v>20</v>
      </c>
      <c r="B2" s="57" t="s">
        <v>3</v>
      </c>
      <c r="C2" s="58" t="s">
        <v>21</v>
      </c>
      <c r="D2" s="57" t="s">
        <v>22</v>
      </c>
      <c r="E2" s="57" t="s">
        <v>23</v>
      </c>
      <c r="F2" s="57" t="s">
        <v>24</v>
      </c>
      <c r="G2" s="57" t="s">
        <v>20</v>
      </c>
      <c r="H2" s="57" t="s">
        <v>3</v>
      </c>
      <c r="I2" s="58" t="s">
        <v>21</v>
      </c>
      <c r="J2" s="57" t="s">
        <v>22</v>
      </c>
      <c r="K2" s="57" t="s">
        <v>23</v>
      </c>
      <c r="L2" s="57" t="s">
        <v>24</v>
      </c>
    </row>
    <row r="3" spans="1:12" ht="22.5" customHeight="1">
      <c r="A3" s="57">
        <v>1</v>
      </c>
      <c r="B3" s="59" t="s">
        <v>25</v>
      </c>
      <c r="C3" s="60">
        <f aca="true" t="shared" si="0" ref="C3:C19">E3/D3</f>
        <v>3425.3092293054233</v>
      </c>
      <c r="D3" s="61">
        <v>10.51</v>
      </c>
      <c r="E3" s="61">
        <v>36000</v>
      </c>
      <c r="F3" s="61"/>
      <c r="G3" s="57">
        <v>2</v>
      </c>
      <c r="H3" s="59" t="s">
        <v>26</v>
      </c>
      <c r="I3" s="60">
        <f aca="true" t="shared" si="1" ref="I3:I19">K3/J3</f>
        <v>3425.3092293054233</v>
      </c>
      <c r="J3" s="61">
        <v>10.51</v>
      </c>
      <c r="K3" s="61">
        <v>36000</v>
      </c>
      <c r="L3" s="61"/>
    </row>
    <row r="4" spans="1:12" ht="22.5" customHeight="1">
      <c r="A4" s="57">
        <v>1</v>
      </c>
      <c r="B4" s="59" t="s">
        <v>27</v>
      </c>
      <c r="C4" s="60">
        <f t="shared" si="0"/>
        <v>3460.207612456747</v>
      </c>
      <c r="D4" s="61">
        <v>11.56</v>
      </c>
      <c r="E4" s="61">
        <v>40000</v>
      </c>
      <c r="F4" s="61"/>
      <c r="G4" s="57">
        <v>2</v>
      </c>
      <c r="H4" s="59" t="s">
        <v>28</v>
      </c>
      <c r="I4" s="60">
        <f t="shared" si="1"/>
        <v>3333.3333333333335</v>
      </c>
      <c r="J4" s="61">
        <v>17.4</v>
      </c>
      <c r="K4" s="61">
        <v>58000</v>
      </c>
      <c r="L4" s="61"/>
    </row>
    <row r="5" spans="1:12" ht="22.5" customHeight="1">
      <c r="A5" s="57">
        <v>1</v>
      </c>
      <c r="B5" s="59" t="s">
        <v>29</v>
      </c>
      <c r="C5" s="60">
        <f t="shared" si="0"/>
        <v>3159.4415870683324</v>
      </c>
      <c r="D5" s="61">
        <v>13.61</v>
      </c>
      <c r="E5" s="61">
        <v>43000</v>
      </c>
      <c r="F5" s="61"/>
      <c r="G5" s="57">
        <v>2</v>
      </c>
      <c r="H5" s="59" t="s">
        <v>30</v>
      </c>
      <c r="I5" s="60">
        <f t="shared" si="1"/>
        <v>3472.770323599053</v>
      </c>
      <c r="J5" s="61">
        <v>12.67</v>
      </c>
      <c r="K5" s="61">
        <v>44000</v>
      </c>
      <c r="L5" s="61"/>
    </row>
    <row r="6" spans="1:12" ht="22.5" customHeight="1">
      <c r="A6" s="57">
        <v>1</v>
      </c>
      <c r="B6" s="59" t="s">
        <v>31</v>
      </c>
      <c r="C6" s="60">
        <f t="shared" si="0"/>
        <v>3475.513428120063</v>
      </c>
      <c r="D6" s="61">
        <v>12.66</v>
      </c>
      <c r="E6" s="61">
        <v>44000</v>
      </c>
      <c r="F6" s="61"/>
      <c r="G6" s="57">
        <v>2</v>
      </c>
      <c r="H6" s="59" t="s">
        <v>32</v>
      </c>
      <c r="I6" s="60">
        <f t="shared" si="1"/>
        <v>3453.343130051433</v>
      </c>
      <c r="J6" s="61">
        <v>13.61</v>
      </c>
      <c r="K6" s="61">
        <v>47000</v>
      </c>
      <c r="L6" s="61"/>
    </row>
    <row r="7" spans="1:12" ht="22.5" customHeight="1">
      <c r="A7" s="57">
        <v>1</v>
      </c>
      <c r="B7" s="59" t="s">
        <v>33</v>
      </c>
      <c r="C7" s="60">
        <f t="shared" si="0"/>
        <v>3388.856978747846</v>
      </c>
      <c r="D7" s="61">
        <v>17.41</v>
      </c>
      <c r="E7" s="61">
        <v>59000</v>
      </c>
      <c r="F7" s="61"/>
      <c r="G7" s="62">
        <v>2</v>
      </c>
      <c r="H7" s="63" t="s">
        <v>34</v>
      </c>
      <c r="I7" s="70">
        <f t="shared" si="1"/>
        <v>3425.3092293054233</v>
      </c>
      <c r="J7" s="71">
        <v>10.51</v>
      </c>
      <c r="K7" s="71">
        <v>36000</v>
      </c>
      <c r="L7" s="67" t="s">
        <v>10</v>
      </c>
    </row>
    <row r="8" spans="1:12" ht="22.5" customHeight="1">
      <c r="A8" s="64">
        <v>1</v>
      </c>
      <c r="B8" s="65" t="s">
        <v>35</v>
      </c>
      <c r="C8" s="66">
        <f t="shared" si="0"/>
        <v>3425.3092293054233</v>
      </c>
      <c r="D8" s="67">
        <v>10.51</v>
      </c>
      <c r="E8" s="67">
        <v>36000</v>
      </c>
      <c r="F8" s="67" t="s">
        <v>10</v>
      </c>
      <c r="G8" s="57">
        <v>2</v>
      </c>
      <c r="H8" s="59" t="s">
        <v>36</v>
      </c>
      <c r="I8" s="60">
        <f t="shared" si="1"/>
        <v>3318.8248095756257</v>
      </c>
      <c r="J8" s="61">
        <v>18.38</v>
      </c>
      <c r="K8" s="61">
        <v>61000</v>
      </c>
      <c r="L8" s="61"/>
    </row>
    <row r="9" spans="1:12" ht="22.5" customHeight="1">
      <c r="A9" s="57">
        <v>1</v>
      </c>
      <c r="B9" s="59" t="s">
        <v>37</v>
      </c>
      <c r="C9" s="60">
        <f t="shared" si="0"/>
        <v>3273.9528165623497</v>
      </c>
      <c r="D9" s="61">
        <v>20.77</v>
      </c>
      <c r="E9" s="61">
        <v>68000</v>
      </c>
      <c r="F9" s="61"/>
      <c r="G9" s="57">
        <v>2</v>
      </c>
      <c r="H9" s="59" t="s">
        <v>38</v>
      </c>
      <c r="I9" s="60">
        <f t="shared" si="1"/>
        <v>3479.3814432989693</v>
      </c>
      <c r="J9" s="61">
        <v>7.76</v>
      </c>
      <c r="K9" s="61">
        <v>27000</v>
      </c>
      <c r="L9" s="61"/>
    </row>
    <row r="10" spans="1:12" ht="22.5" customHeight="1">
      <c r="A10" s="57">
        <v>1</v>
      </c>
      <c r="B10" s="59" t="s">
        <v>39</v>
      </c>
      <c r="C10" s="60">
        <f t="shared" si="0"/>
        <v>3433.7771548703577</v>
      </c>
      <c r="D10" s="61">
        <v>14.27</v>
      </c>
      <c r="E10" s="61">
        <v>49000</v>
      </c>
      <c r="F10" s="61"/>
      <c r="G10" s="57">
        <v>2</v>
      </c>
      <c r="H10" s="59" t="s">
        <v>40</v>
      </c>
      <c r="I10" s="60">
        <f t="shared" si="1"/>
        <v>3465.3465346534654</v>
      </c>
      <c r="J10" s="61">
        <v>12.12</v>
      </c>
      <c r="K10" s="61">
        <v>42000</v>
      </c>
      <c r="L10" s="61"/>
    </row>
    <row r="11" spans="1:12" ht="22.5" customHeight="1">
      <c r="A11" s="57">
        <v>1</v>
      </c>
      <c r="B11" s="59" t="s">
        <v>41</v>
      </c>
      <c r="C11" s="60">
        <f t="shared" si="0"/>
        <v>3251.1798636601993</v>
      </c>
      <c r="D11" s="61">
        <v>19.07</v>
      </c>
      <c r="E11" s="61">
        <v>62000</v>
      </c>
      <c r="F11" s="61"/>
      <c r="G11" s="57">
        <v>2</v>
      </c>
      <c r="H11" s="59" t="s">
        <v>42</v>
      </c>
      <c r="I11" s="60">
        <f t="shared" si="1"/>
        <v>3485.2546916890083</v>
      </c>
      <c r="J11" s="61">
        <v>7.46</v>
      </c>
      <c r="K11" s="61">
        <v>26000</v>
      </c>
      <c r="L11" s="61"/>
    </row>
    <row r="12" spans="1:12" ht="22.5" customHeight="1">
      <c r="A12" s="64">
        <v>1</v>
      </c>
      <c r="B12" s="65" t="s">
        <v>43</v>
      </c>
      <c r="C12" s="66">
        <f t="shared" si="0"/>
        <v>3493.013972055888</v>
      </c>
      <c r="D12" s="67">
        <v>10.02</v>
      </c>
      <c r="E12" s="67">
        <v>35000</v>
      </c>
      <c r="F12" s="67" t="s">
        <v>10</v>
      </c>
      <c r="G12" s="57">
        <v>2</v>
      </c>
      <c r="H12" s="59" t="s">
        <v>61</v>
      </c>
      <c r="I12" s="60">
        <f t="shared" si="1"/>
        <v>3258.01366263794</v>
      </c>
      <c r="J12" s="61">
        <v>19.03</v>
      </c>
      <c r="K12" s="61">
        <v>62000</v>
      </c>
      <c r="L12" s="61"/>
    </row>
    <row r="13" spans="1:12" ht="22.5" customHeight="1">
      <c r="A13" s="64">
        <v>1</v>
      </c>
      <c r="B13" s="65" t="s">
        <v>45</v>
      </c>
      <c r="C13" s="66">
        <f t="shared" si="0"/>
        <v>3504.6728971962616</v>
      </c>
      <c r="D13" s="67">
        <v>8.56</v>
      </c>
      <c r="E13" s="67">
        <v>30000</v>
      </c>
      <c r="F13" s="67" t="s">
        <v>10</v>
      </c>
      <c r="G13" s="57">
        <v>2</v>
      </c>
      <c r="H13" s="59" t="s">
        <v>46</v>
      </c>
      <c r="I13" s="60">
        <f t="shared" si="1"/>
        <v>3399.7655334114893</v>
      </c>
      <c r="J13" s="61">
        <v>8.53</v>
      </c>
      <c r="K13" s="61">
        <v>29000</v>
      </c>
      <c r="L13" s="61"/>
    </row>
    <row r="14" spans="1:12" ht="22.5" customHeight="1">
      <c r="A14" s="57">
        <v>1</v>
      </c>
      <c r="B14" s="59" t="s">
        <v>47</v>
      </c>
      <c r="C14" s="60">
        <f t="shared" si="0"/>
        <v>3399.7655334114893</v>
      </c>
      <c r="D14" s="61">
        <v>8.53</v>
      </c>
      <c r="E14" s="61">
        <v>29000</v>
      </c>
      <c r="F14" s="61"/>
      <c r="G14" s="57">
        <v>2</v>
      </c>
      <c r="H14" s="59" t="s">
        <v>48</v>
      </c>
      <c r="I14" s="60">
        <f t="shared" si="1"/>
        <v>3493.013972055888</v>
      </c>
      <c r="J14" s="61">
        <v>10.02</v>
      </c>
      <c r="K14" s="61">
        <v>35000</v>
      </c>
      <c r="L14" s="61"/>
    </row>
    <row r="15" spans="1:12" ht="22.5" customHeight="1">
      <c r="A15" s="57">
        <v>1</v>
      </c>
      <c r="B15" s="59" t="s">
        <v>49</v>
      </c>
      <c r="C15" s="60">
        <f t="shared" si="0"/>
        <v>3251.1798636601993</v>
      </c>
      <c r="D15" s="61">
        <v>19.07</v>
      </c>
      <c r="E15" s="61">
        <v>62000</v>
      </c>
      <c r="F15" s="61"/>
      <c r="G15" s="57">
        <v>2</v>
      </c>
      <c r="H15" s="59" t="s">
        <v>50</v>
      </c>
      <c r="I15" s="60">
        <f t="shared" si="1"/>
        <v>3258.01366263794</v>
      </c>
      <c r="J15" s="72">
        <v>19.03</v>
      </c>
      <c r="K15" s="61">
        <v>62000</v>
      </c>
      <c r="L15" s="61"/>
    </row>
    <row r="16" spans="1:12" ht="22.5" customHeight="1">
      <c r="A16" s="57">
        <v>1</v>
      </c>
      <c r="B16" s="59" t="s">
        <v>51</v>
      </c>
      <c r="C16" s="60">
        <f t="shared" si="0"/>
        <v>3485.2546916890083</v>
      </c>
      <c r="D16" s="61">
        <v>7.46</v>
      </c>
      <c r="E16" s="61">
        <v>26000</v>
      </c>
      <c r="F16" s="61"/>
      <c r="G16" s="57">
        <v>2</v>
      </c>
      <c r="H16" s="59" t="s">
        <v>52</v>
      </c>
      <c r="I16" s="60">
        <f t="shared" si="1"/>
        <v>3433.7771548703577</v>
      </c>
      <c r="J16" s="61">
        <v>14.27</v>
      </c>
      <c r="K16" s="61">
        <v>49000</v>
      </c>
      <c r="L16" s="61"/>
    </row>
    <row r="17" spans="1:12" ht="22.5" customHeight="1">
      <c r="A17" s="57">
        <v>1</v>
      </c>
      <c r="B17" s="59" t="s">
        <v>62</v>
      </c>
      <c r="C17" s="60">
        <f t="shared" si="0"/>
        <v>3465.3465346534654</v>
      </c>
      <c r="D17" s="61">
        <v>12.12</v>
      </c>
      <c r="E17" s="61">
        <v>42000</v>
      </c>
      <c r="F17" s="61"/>
      <c r="G17" s="57">
        <v>2</v>
      </c>
      <c r="H17" s="59" t="s">
        <v>54</v>
      </c>
      <c r="I17" s="60">
        <f t="shared" si="1"/>
        <v>3273.9528165623497</v>
      </c>
      <c r="J17" s="61">
        <v>20.77</v>
      </c>
      <c r="K17" s="61">
        <v>68000</v>
      </c>
      <c r="L17" s="61"/>
    </row>
    <row r="18" spans="1:12" ht="22.5" customHeight="1">
      <c r="A18" s="57">
        <v>1</v>
      </c>
      <c r="B18" s="59" t="s">
        <v>55</v>
      </c>
      <c r="C18" s="60">
        <f t="shared" si="0"/>
        <v>3479.3814432989693</v>
      </c>
      <c r="D18" s="61">
        <v>7.76</v>
      </c>
      <c r="E18" s="61">
        <v>27000</v>
      </c>
      <c r="F18" s="61"/>
      <c r="G18" s="57">
        <v>2</v>
      </c>
      <c r="H18" s="59" t="s">
        <v>56</v>
      </c>
      <c r="I18" s="60">
        <f t="shared" si="1"/>
        <v>3481.2286689419793</v>
      </c>
      <c r="J18" s="61">
        <v>14.65</v>
      </c>
      <c r="K18" s="61">
        <v>51000</v>
      </c>
      <c r="L18" s="61"/>
    </row>
    <row r="19" spans="1:12" ht="22.5" customHeight="1">
      <c r="A19" s="57">
        <v>1</v>
      </c>
      <c r="B19" s="59" t="s">
        <v>57</v>
      </c>
      <c r="C19" s="60">
        <f t="shared" si="0"/>
        <v>3264.417845484222</v>
      </c>
      <c r="D19" s="61">
        <v>18.38</v>
      </c>
      <c r="E19" s="61">
        <v>60000</v>
      </c>
      <c r="F19" s="61"/>
      <c r="G19" s="57">
        <v>2</v>
      </c>
      <c r="H19" s="59" t="s">
        <v>58</v>
      </c>
      <c r="I19" s="60">
        <f t="shared" si="1"/>
        <v>3481.2286689419793</v>
      </c>
      <c r="J19" s="61">
        <v>14.65</v>
      </c>
      <c r="K19" s="61">
        <v>51000</v>
      </c>
      <c r="L19" s="61"/>
    </row>
    <row r="20" spans="1:12" ht="33" customHeight="1">
      <c r="A20" s="68" t="s">
        <v>77</v>
      </c>
      <c r="B20" s="68"/>
      <c r="C20" s="68"/>
      <c r="D20" s="68"/>
      <c r="E20" s="69"/>
      <c r="F20" s="69"/>
      <c r="G20" s="69"/>
      <c r="H20" s="69"/>
      <c r="I20" s="69"/>
      <c r="J20" s="69"/>
      <c r="K20" s="69"/>
      <c r="L20" s="69"/>
    </row>
  </sheetData>
  <sheetProtection/>
  <mergeCells count="2">
    <mergeCell ref="A1:L1"/>
    <mergeCell ref="A20:L20"/>
  </mergeCells>
  <printOptions/>
  <pageMargins left="0.5902777777777778" right="0.5902777777777778" top="0.7875" bottom="0.5902777777777778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4">
      <selection activeCell="N17" sqref="N17"/>
    </sheetView>
  </sheetViews>
  <sheetFormatPr defaultColWidth="9.00390625" defaultRowHeight="14.25" customHeight="1"/>
  <cols>
    <col min="1" max="1" width="8.625" style="45" customWidth="1"/>
    <col min="2" max="2" width="10.625" style="45" customWidth="1"/>
    <col min="3" max="3" width="15.625" style="45" customWidth="1"/>
    <col min="4" max="4" width="15.875" style="45" customWidth="1"/>
    <col min="5" max="5" width="8.625" style="45" customWidth="1"/>
    <col min="6" max="6" width="10.625" style="45" customWidth="1"/>
    <col min="7" max="7" width="15.625" style="45" customWidth="1"/>
    <col min="8" max="8" width="18.75390625" style="45" customWidth="1"/>
    <col min="9" max="16384" width="9.00390625" style="45" customWidth="1"/>
  </cols>
  <sheetData>
    <row r="1" spans="1:8" s="45" customFormat="1" ht="34.5" customHeight="1">
      <c r="A1" s="46" t="s">
        <v>78</v>
      </c>
      <c r="B1" s="46"/>
      <c r="C1" s="46"/>
      <c r="D1" s="46"/>
      <c r="E1" s="46"/>
      <c r="F1" s="46"/>
      <c r="G1" s="46"/>
      <c r="H1" s="46"/>
    </row>
    <row r="2" spans="1:8" s="45" customFormat="1" ht="24.75" customHeight="1">
      <c r="A2" s="34" t="s">
        <v>79</v>
      </c>
      <c r="B2" s="34" t="s">
        <v>80</v>
      </c>
      <c r="C2" s="34" t="s">
        <v>81</v>
      </c>
      <c r="D2" s="34" t="s">
        <v>24</v>
      </c>
      <c r="E2" s="34" t="s">
        <v>79</v>
      </c>
      <c r="F2" s="34" t="s">
        <v>80</v>
      </c>
      <c r="G2" s="34" t="s">
        <v>81</v>
      </c>
      <c r="H2" s="34" t="s">
        <v>24</v>
      </c>
    </row>
    <row r="3" spans="1:8" s="45" customFormat="1" ht="24.75" customHeight="1">
      <c r="A3" s="11">
        <v>1</v>
      </c>
      <c r="B3" s="47">
        <v>62</v>
      </c>
      <c r="C3" s="47">
        <v>100000</v>
      </c>
      <c r="D3" s="38" t="s">
        <v>9</v>
      </c>
      <c r="E3" s="35">
        <v>23</v>
      </c>
      <c r="F3" s="48">
        <v>100</v>
      </c>
      <c r="G3" s="48">
        <v>85000</v>
      </c>
      <c r="H3" s="49"/>
    </row>
    <row r="4" spans="1:8" s="45" customFormat="1" ht="24.75" customHeight="1">
      <c r="A4" s="11">
        <v>2</v>
      </c>
      <c r="B4" s="47">
        <v>63</v>
      </c>
      <c r="C4" s="47">
        <v>100000</v>
      </c>
      <c r="D4" s="38" t="s">
        <v>9</v>
      </c>
      <c r="E4" s="35">
        <v>24</v>
      </c>
      <c r="F4" s="48">
        <v>101</v>
      </c>
      <c r="G4" s="48">
        <v>100000</v>
      </c>
      <c r="H4" s="49"/>
    </row>
    <row r="5" spans="1:8" s="45" customFormat="1" ht="24.75" customHeight="1">
      <c r="A5" s="11">
        <v>3</v>
      </c>
      <c r="B5" s="47">
        <v>64</v>
      </c>
      <c r="C5" s="47">
        <v>100000</v>
      </c>
      <c r="D5" s="38" t="s">
        <v>9</v>
      </c>
      <c r="E5" s="8">
        <v>25</v>
      </c>
      <c r="F5" s="50">
        <v>102</v>
      </c>
      <c r="G5" s="50">
        <v>110000</v>
      </c>
      <c r="H5" s="39" t="s">
        <v>10</v>
      </c>
    </row>
    <row r="6" spans="1:8" s="45" customFormat="1" ht="24.75" customHeight="1">
      <c r="A6" s="11">
        <v>4</v>
      </c>
      <c r="B6" s="47">
        <v>81</v>
      </c>
      <c r="C6" s="47">
        <v>100000</v>
      </c>
      <c r="D6" s="38" t="s">
        <v>9</v>
      </c>
      <c r="E6" s="11">
        <v>26</v>
      </c>
      <c r="F6" s="47">
        <v>103</v>
      </c>
      <c r="G6" s="47">
        <v>110000</v>
      </c>
      <c r="H6" s="39" t="s">
        <v>10</v>
      </c>
    </row>
    <row r="7" spans="1:8" s="45" customFormat="1" ht="24.75" customHeight="1">
      <c r="A7" s="11">
        <v>5</v>
      </c>
      <c r="B7" s="47">
        <v>82</v>
      </c>
      <c r="C7" s="47">
        <v>100000</v>
      </c>
      <c r="D7" s="38" t="s">
        <v>9</v>
      </c>
      <c r="E7" s="11">
        <v>27</v>
      </c>
      <c r="F7" s="47">
        <v>104</v>
      </c>
      <c r="G7" s="47">
        <v>100000</v>
      </c>
      <c r="H7" s="38" t="s">
        <v>9</v>
      </c>
    </row>
    <row r="8" spans="1:8" s="45" customFormat="1" ht="24.75" customHeight="1">
      <c r="A8" s="11">
        <v>6</v>
      </c>
      <c r="B8" s="47">
        <v>83</v>
      </c>
      <c r="C8" s="47">
        <v>100000</v>
      </c>
      <c r="D8" s="38" t="s">
        <v>9</v>
      </c>
      <c r="E8" s="11">
        <v>28</v>
      </c>
      <c r="F8" s="47">
        <v>105</v>
      </c>
      <c r="G8" s="47">
        <v>100000</v>
      </c>
      <c r="H8" s="38" t="s">
        <v>9</v>
      </c>
    </row>
    <row r="9" spans="1:8" s="45" customFormat="1" ht="24.75" customHeight="1">
      <c r="A9" s="11">
        <v>7</v>
      </c>
      <c r="B9" s="47">
        <v>84</v>
      </c>
      <c r="C9" s="47">
        <v>100000</v>
      </c>
      <c r="D9" s="38" t="s">
        <v>9</v>
      </c>
      <c r="E9" s="11">
        <v>29</v>
      </c>
      <c r="F9" s="47">
        <v>106</v>
      </c>
      <c r="G9" s="47">
        <v>100000</v>
      </c>
      <c r="H9" s="38" t="s">
        <v>9</v>
      </c>
    </row>
    <row r="10" spans="1:8" s="45" customFormat="1" ht="24.75" customHeight="1">
      <c r="A10" s="11">
        <v>8</v>
      </c>
      <c r="B10" s="47">
        <v>85</v>
      </c>
      <c r="C10" s="47">
        <v>100000</v>
      </c>
      <c r="D10" s="38" t="s">
        <v>9</v>
      </c>
      <c r="E10" s="11">
        <v>30</v>
      </c>
      <c r="F10" s="47">
        <v>107</v>
      </c>
      <c r="G10" s="47">
        <v>100000</v>
      </c>
      <c r="H10" s="39" t="s">
        <v>10</v>
      </c>
    </row>
    <row r="11" spans="1:8" s="45" customFormat="1" ht="24.75" customHeight="1">
      <c r="A11" s="11">
        <v>9</v>
      </c>
      <c r="B11" s="47">
        <v>86</v>
      </c>
      <c r="C11" s="47">
        <v>100000</v>
      </c>
      <c r="D11" s="38" t="s">
        <v>9</v>
      </c>
      <c r="E11" s="11">
        <v>31</v>
      </c>
      <c r="F11" s="47">
        <v>108</v>
      </c>
      <c r="G11" s="47">
        <v>100000</v>
      </c>
      <c r="H11" s="39" t="s">
        <v>10</v>
      </c>
    </row>
    <row r="12" spans="1:8" s="45" customFormat="1" ht="24.75" customHeight="1">
      <c r="A12" s="11">
        <v>10</v>
      </c>
      <c r="B12" s="47">
        <v>87</v>
      </c>
      <c r="C12" s="47">
        <v>100000</v>
      </c>
      <c r="D12" s="39" t="s">
        <v>10</v>
      </c>
      <c r="E12" s="11">
        <v>32</v>
      </c>
      <c r="F12" s="47">
        <v>109</v>
      </c>
      <c r="G12" s="47">
        <v>100000</v>
      </c>
      <c r="H12" s="39" t="s">
        <v>10</v>
      </c>
    </row>
    <row r="13" spans="1:8" s="45" customFormat="1" ht="24.75" customHeight="1">
      <c r="A13" s="11">
        <v>11</v>
      </c>
      <c r="B13" s="47">
        <v>88</v>
      </c>
      <c r="C13" s="47">
        <v>100000</v>
      </c>
      <c r="D13" s="51" t="s">
        <v>9</v>
      </c>
      <c r="E13" s="35">
        <v>33</v>
      </c>
      <c r="F13" s="48">
        <v>110</v>
      </c>
      <c r="G13" s="48">
        <v>110000</v>
      </c>
      <c r="H13" s="49"/>
    </row>
    <row r="14" spans="1:8" s="45" customFormat="1" ht="24.75" customHeight="1">
      <c r="A14" s="11">
        <v>12</v>
      </c>
      <c r="B14" s="47">
        <v>89</v>
      </c>
      <c r="C14" s="47">
        <v>100000</v>
      </c>
      <c r="D14" s="39" t="s">
        <v>10</v>
      </c>
      <c r="E14" s="35">
        <v>34</v>
      </c>
      <c r="F14" s="48">
        <v>111</v>
      </c>
      <c r="G14" s="48">
        <v>85000</v>
      </c>
      <c r="H14" s="49"/>
    </row>
    <row r="15" spans="1:8" s="45" customFormat="1" ht="24.75" customHeight="1">
      <c r="A15" s="34">
        <v>13</v>
      </c>
      <c r="B15" s="48">
        <v>90</v>
      </c>
      <c r="C15" s="48">
        <v>100000</v>
      </c>
      <c r="D15" s="49"/>
      <c r="E15" s="11">
        <v>35</v>
      </c>
      <c r="F15" s="47">
        <v>112</v>
      </c>
      <c r="G15" s="47">
        <v>100000</v>
      </c>
      <c r="H15" s="39" t="s">
        <v>10</v>
      </c>
    </row>
    <row r="16" spans="1:8" s="45" customFormat="1" ht="24.75" customHeight="1">
      <c r="A16" s="11">
        <v>14</v>
      </c>
      <c r="B16" s="47">
        <v>91</v>
      </c>
      <c r="C16" s="47">
        <v>100000</v>
      </c>
      <c r="D16" s="39" t="s">
        <v>10</v>
      </c>
      <c r="E16" s="11">
        <v>36</v>
      </c>
      <c r="F16" s="47">
        <v>113</v>
      </c>
      <c r="G16" s="47">
        <v>100000</v>
      </c>
      <c r="H16" s="38" t="s">
        <v>9</v>
      </c>
    </row>
    <row r="17" spans="1:8" s="45" customFormat="1" ht="24.75" customHeight="1">
      <c r="A17" s="11">
        <v>15</v>
      </c>
      <c r="B17" s="47">
        <v>92</v>
      </c>
      <c r="C17" s="47">
        <v>110000</v>
      </c>
      <c r="D17" s="38" t="s">
        <v>9</v>
      </c>
      <c r="E17" s="11">
        <v>37</v>
      </c>
      <c r="F17" s="47">
        <v>114</v>
      </c>
      <c r="G17" s="47">
        <v>100000</v>
      </c>
      <c r="H17" s="39" t="s">
        <v>10</v>
      </c>
    </row>
    <row r="18" spans="1:8" s="45" customFormat="1" ht="24.75" customHeight="1">
      <c r="A18" s="11">
        <v>16</v>
      </c>
      <c r="B18" s="47">
        <v>93</v>
      </c>
      <c r="C18" s="47">
        <v>110000</v>
      </c>
      <c r="D18" s="38" t="s">
        <v>9</v>
      </c>
      <c r="E18" s="11">
        <v>38</v>
      </c>
      <c r="F18" s="47">
        <v>115</v>
      </c>
      <c r="G18" s="47">
        <v>100000</v>
      </c>
      <c r="H18" s="38" t="s">
        <v>9</v>
      </c>
    </row>
    <row r="19" spans="1:8" s="45" customFormat="1" ht="24.75" customHeight="1">
      <c r="A19" s="11">
        <v>17</v>
      </c>
      <c r="B19" s="47">
        <v>94</v>
      </c>
      <c r="C19" s="47">
        <v>110000</v>
      </c>
      <c r="D19" s="38" t="s">
        <v>9</v>
      </c>
      <c r="E19" s="11">
        <v>39</v>
      </c>
      <c r="F19" s="47">
        <v>116</v>
      </c>
      <c r="G19" s="47">
        <v>100000</v>
      </c>
      <c r="H19" s="38" t="s">
        <v>9</v>
      </c>
    </row>
    <row r="20" spans="1:8" s="45" customFormat="1" ht="24.75" customHeight="1">
      <c r="A20" s="11">
        <v>18</v>
      </c>
      <c r="B20" s="47">
        <v>95</v>
      </c>
      <c r="C20" s="47">
        <v>110000</v>
      </c>
      <c r="D20" s="38" t="s">
        <v>9</v>
      </c>
      <c r="E20" s="11">
        <v>40</v>
      </c>
      <c r="F20" s="47">
        <v>117</v>
      </c>
      <c r="G20" s="47">
        <v>100000</v>
      </c>
      <c r="H20" s="38" t="s">
        <v>9</v>
      </c>
    </row>
    <row r="21" spans="1:8" s="45" customFormat="1" ht="24.75" customHeight="1">
      <c r="A21" s="11">
        <v>19</v>
      </c>
      <c r="B21" s="47">
        <v>96</v>
      </c>
      <c r="C21" s="47">
        <v>100000</v>
      </c>
      <c r="D21" s="39" t="s">
        <v>10</v>
      </c>
      <c r="E21" s="11">
        <v>41</v>
      </c>
      <c r="F21" s="47">
        <v>142</v>
      </c>
      <c r="G21" s="47">
        <v>100000</v>
      </c>
      <c r="H21" s="39" t="s">
        <v>10</v>
      </c>
    </row>
    <row r="22" spans="1:8" s="45" customFormat="1" ht="24.75" customHeight="1">
      <c r="A22" s="34">
        <v>20</v>
      </c>
      <c r="B22" s="48">
        <v>97</v>
      </c>
      <c r="C22" s="48">
        <v>100000</v>
      </c>
      <c r="D22" s="49"/>
      <c r="E22" s="35">
        <v>42</v>
      </c>
      <c r="F22" s="48">
        <v>143</v>
      </c>
      <c r="G22" s="48">
        <v>100000</v>
      </c>
      <c r="H22" s="49"/>
    </row>
    <row r="23" spans="1:8" s="45" customFormat="1" ht="24.75" customHeight="1">
      <c r="A23" s="11">
        <v>21</v>
      </c>
      <c r="B23" s="47">
        <v>98</v>
      </c>
      <c r="C23" s="47">
        <v>100000</v>
      </c>
      <c r="D23" s="39" t="s">
        <v>10</v>
      </c>
      <c r="E23" s="52">
        <v>43</v>
      </c>
      <c r="F23" s="53">
        <v>144</v>
      </c>
      <c r="G23" s="53">
        <v>100000</v>
      </c>
      <c r="H23" s="39" t="s">
        <v>10</v>
      </c>
    </row>
    <row r="24" spans="1:8" s="45" customFormat="1" ht="24.75" customHeight="1">
      <c r="A24" s="11">
        <v>22</v>
      </c>
      <c r="B24" s="47">
        <v>99</v>
      </c>
      <c r="C24" s="47">
        <v>110000</v>
      </c>
      <c r="D24" s="39" t="s">
        <v>10</v>
      </c>
      <c r="E24" s="52">
        <v>44</v>
      </c>
      <c r="F24" s="53">
        <v>145</v>
      </c>
      <c r="G24" s="53">
        <v>120000</v>
      </c>
      <c r="H24" s="39" t="s">
        <v>10</v>
      </c>
    </row>
    <row r="25" spans="1:8" s="45" customFormat="1" ht="33" customHeight="1">
      <c r="A25" s="54" t="s">
        <v>82</v>
      </c>
      <c r="B25" s="55"/>
      <c r="C25" s="55"/>
      <c r="D25" s="55"/>
      <c r="E25" s="55"/>
      <c r="F25" s="55"/>
      <c r="G25" s="55"/>
      <c r="H25" s="55"/>
    </row>
  </sheetData>
  <sheetProtection/>
  <mergeCells count="2">
    <mergeCell ref="A1:H1"/>
    <mergeCell ref="A25:H25"/>
  </mergeCells>
  <printOptions/>
  <pageMargins left="0.5902777777777778" right="0.5902777777777778" top="0.9840277777777777" bottom="0.5902777777777778" header="0.5111111111111111" footer="0.5111111111111111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erter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呦吼</cp:lastModifiedBy>
  <dcterms:created xsi:type="dcterms:W3CDTF">2021-10-13T00:53:59Z</dcterms:created>
  <dcterms:modified xsi:type="dcterms:W3CDTF">2023-11-14T06:25:52Z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3C5E71AD1D134B43B5232508226ED8AA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true</vt:bool>
  </property>
</Properties>
</file>